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otation (Sample)" sheetId="1" state="visible" r:id="rId3"/>
    <sheet name="Quotation (Blank)" sheetId="2" state="visible" r:id="rId4"/>
    <sheet name="Instructions" sheetId="3" state="visible" r:id="rId5"/>
  </sheets>
  <definedNames>
    <definedName function="false" hidden="false" localSheetId="1" name="_xlnm.Print_Area" vbProcedure="false">'Quotation (Blank)'!$A$1:$J$48</definedName>
    <definedName function="false" hidden="false" localSheetId="1" name="_xlnm.Print_Titles" vbProcedure="false">'Quotation (Blank)'!$15:$15</definedName>
    <definedName function="false" hidden="false" localSheetId="0" name="_xlnm.Print_Area" vbProcedure="false">'Quotation (Sample)'!$A$1:$J$48</definedName>
    <definedName function="false" hidden="false" localSheetId="0" name="_xlnm.Print_Titles" vbProcedure="false">'Quotation (Sample)'!$15:$15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<sst xmlns="http://schemas.openxmlformats.org/spreadsheetml/2006/main" count="96" uniqueCount="68">
  <si>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</si>
  <si>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</si>
  <si>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</si>
  <si>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QUOTATION</t>
  </si>
  <si>
    <t xml:space="preserve">Tile Supply &amp; Laying</t>
  </si>
  <si>
    <t xml:space="preserve">BILL TO</t>
  </si>
  <si>
    <t xml:space="preserve">Mr. Rohit Verma — Verma Residence</t>
  </si>
  <si>
    <t xml:space="preserve">Quotation No.</t>
  </si>
  <si>
    <t xml:space="preserve">QTN-2026-0151</t>
  </si>
  <si>
    <t xml:space="preserve">Plot 45, Sector 34, Chandigarh</t>
  </si>
  <si>
    <t xml:space="preserve">Date</t>
  </si>
  <si>
    <t xml:space="preserve">14/08/2026</t>
  </si>
  <si>
    <t xml:space="preserve">+91 XXXXX XXXXX</t>
  </si>
  <si>
    <t xml:space="preserve">Valid Until</t>
  </si>
  <si>
    <t xml:space="preserve">28/08/2026</t>
  </si>
  <si>
    <t xml:space="preserve">S.No</t>
  </si>
  <si>
    <t xml:space="preserve">Area / Room</t>
  </si>
  <si>
    <t xml:space="preserve">Tile Name / Code</t>
  </si>
  <si>
    <t xml:space="preserve">Tile Size</t>
  </si>
  <si>
    <t xml:space="preserve">Sqft</t>
  </si>
  <si>
    <t xml:space="preserve">Wastage %</t>
  </si>
  <si>
    <t xml:space="preserve">Sqft/Box</t>
  </si>
  <si>
    <t xml:space="preserve">Boxes Required</t>
  </si>
  <si>
    <t xml:space="preserve">Rate/Sqft (Rs)</t>
  </si>
  <si>
    <t xml:space="preserve">Amount (Rs)</t>
  </si>
  <si>
    <t xml:space="preserve">Living room</t>
  </si>
  <si>
    <t xml:space="preserve">Vitrified — Onyx Pearl GVT</t>
  </si>
  <si>
    <t xml:space="preserve">600×1200</t>
  </si>
  <si>
    <t xml:space="preserve">Kitchen</t>
  </si>
  <si>
    <t xml:space="preserve">Wall tile — Glossy White</t>
  </si>
  <si>
    <t xml:space="preserve">300×600</t>
  </si>
  <si>
    <t xml:space="preserve">Bath ×2 floor</t>
  </si>
  <si>
    <t xml:space="preserve">Anti-skid — Stone Grey</t>
  </si>
  <si>
    <t xml:space="preserve">300×300</t>
  </si>
  <si>
    <t xml:space="preserve">Bath ×2 wall</t>
  </si>
  <si>
    <t xml:space="preserve">Ceramic — Linen Beige</t>
  </si>
  <si>
    <t xml:space="preserve">300×450</t>
  </si>
  <si>
    <t xml:space="preserve">Sub-total</t>
  </si>
  <si>
    <t xml:space="preserve">Laying charges (lump sum)</t>
  </si>
  <si>
    <t xml:space="preserve">Taxable value</t>
  </si>
  <si>
    <t xml:space="preserve">CGST @</t>
  </si>
  <si>
    <t xml:space="preserve">SGST @</t>
  </si>
  <si>
    <t xml:space="preserve">IGST @</t>
  </si>
  <si>
    <t xml:space="preserve">Grand Total (Rs)</t>
  </si>
  <si>
    <t xml:space="preserve">TERMS &amp; CONDITIONS</t>
  </si>
  <si>
    <t xml:space="preserve">1.  Boxes billed as supplied; unopened boxes returnable within 7 days.</t>
  </si>
  <si>
    <t xml:space="preserve">2.  Laying on ready level surface; bed mortar/adhesive extra if specified.</t>
  </si>
  <si>
    <t xml:space="preserve">3.  Shade/calibration may vary batch to batch — approve before laying. GST extra.</t>
  </si>
  <si>
    <t xml:space="preserve">For Sharma Buildwell &amp; Interiors</t>
  </si>
  <si>
    <t xml:space="preserve">Customer Acceptance (sign &amp; return)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</si>
  <si>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</si>
  <si>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</si>
  <si>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</si>
  <si>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</si>
  <si>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</si>
  <si>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</si>
  <si>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Customer name</t>
  </si>
  <si>
    <t xml:space="preserve">Site / address</t>
  </si>
  <si>
    <t xml:space="preserve">Mobile</t>
  </si>
  <si>
    <t xml:space="preserve">1.  Prices valid for the period stated above.</t>
  </si>
  <si>
    <t xml:space="preserve">2.  Payment terms: ____________________________.</t>
  </si>
  <si>
    <t xml:space="preserve">3.  Scope/exclusions: ____________________________.</t>
  </si>
  <si>
    <t xml:space="preserve">For (Your Company Name)</t>
  </si>
  <si>
    <t xml:space="preserve">How to use this format</t>
  </si>
  <si>
    <t xml:space="preserve">1.  Tile Supply &amp; Laying quotation — columns the trade actually uses, not a generic table.</t>
  </si>
  <si>
    <t xml:space="preserve">2.  Amounts, totals, GST and amount-in-words calculate themselves; edit the shaded % cells.</t>
  </si>
  <si>
    <t xml:space="preserve">3.  More rows? Press Tab in the last cell — the table extends itself.</t>
  </si>
  <si>
    <t xml:space="preserve">4.  Hidden helper columns after the table power the amount-in-words — leave them.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</si>
</sst>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%"/>
    <numFmt numFmtId="167" formatCode="[&gt;=10000000]##\,##\,##\,##0.00;[&gt;=100000]##\,##\,##0.00;#,##0.00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5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ileB" displayName="TileB" ref="A15:J25" headerRowCount="1" totalsRowCount="0" totalsRowShown="0">
  <autoFilter ref="A15:J25"/>
  <tableColumns count="10">
    <tableColumn id="1" name="S.No"/>
    <tableColumn id="2" name="Area / Room"/>
    <tableColumn id="3" name="Tile Name / Code"/>
    <tableColumn id="4" name="Tile Size"/>
    <tableColumn id="5" name="Sqft"/>
    <tableColumn id="6" name="Wastage %"/>
    <tableColumn id="7" name="Sqft/Box"/>
    <tableColumn id="8" name="Boxes Required"/>
    <tableColumn id="9" name="Rate/Sqft (Rs)"/>
    <tableColumn id="10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TileS" displayName="TileS" ref="A15:J25" headerRowCount="1" totalsRowCount="0" totalsRowShown="0">
  <autoFilter ref="A15:J25"/>
  <tableColumns count="10">
    <tableColumn id="1" name="S.No"/>
    <tableColumn id="2" name="Area / Room"/>
    <tableColumn id="3" name="Tile Name / Code"/>
    <tableColumn id="4" name="Tile Size"/>
    <tableColumn id="5" name="Sqft"/>
    <tableColumn id="6" name="Wastage %"/>
    <tableColumn id="7" name="Sqft/Box"/>
    <tableColumn id="8" name="Boxes Required"/>
    <tableColumn id="9" name="Rate/Sqft (Rs)"/>
    <tableColumn id="10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3"/>
    <col collapsed="false" customWidth="true" hidden="false" outlineLevel="0" max="3" min="3" style="0" width="20"/>
    <col collapsed="false" customWidth="true" hidden="false" outlineLevel="0" max="4" min="4" style="0" width="11"/>
    <col collapsed="false" customWidth="true" hidden="false" outlineLevel="0" max="5" min="5" style="0" width="8"/>
    <col collapsed="false" customWidth="true" hidden="false" outlineLevel="0" max="7" min="6" style="0" width="9"/>
    <col collapsed="false" customWidth="true" hidden="false" outlineLevel="0" max="8" min="8" style="0" width="10"/>
    <col collapsed="false" customWidth="true" hidden="false" outlineLevel="0" max="9" min="9" style="0" width="11"/>
    <col collapsed="false" customWidth="true" hidden="false" outlineLevel="0" max="10" min="10" style="0" width="13"/>
    <col collapsed="false" customWidth="true" hidden="true" outlineLevel="0" max="15" min="12" style="0" width="13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  <c r="H3" s="3"/>
      <c r="I3" s="3"/>
      <c r="J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7" t="s">
        <v>6</v>
      </c>
      <c r="B9" s="7"/>
      <c r="C9" s="7"/>
      <c r="D9" s="7"/>
      <c r="E9" s="7"/>
      <c r="F9" s="7"/>
      <c r="G9" s="8" t="s">
        <v>7</v>
      </c>
      <c r="H9" s="8"/>
      <c r="I9" s="9" t="s">
        <v>8</v>
      </c>
      <c r="J9" s="9"/>
    </row>
    <row r="10" customFormat="false" ht="15" hidden="false" customHeight="false" outlineLevel="0" collapsed="false">
      <c r="A10" s="10" t="s">
        <v>9</v>
      </c>
      <c r="B10" s="10"/>
      <c r="C10" s="10"/>
      <c r="D10" s="10"/>
      <c r="E10" s="10"/>
      <c r="F10" s="10"/>
      <c r="G10" s="8" t="s">
        <v>10</v>
      </c>
      <c r="H10" s="8"/>
      <c r="I10" s="9" t="s">
        <v>11</v>
      </c>
      <c r="J10" s="9"/>
    </row>
    <row r="11" customFormat="false" ht="15" hidden="false" customHeight="false" outlineLevel="0" collapsed="false">
      <c r="A11" s="10" t="s">
        <v>12</v>
      </c>
      <c r="B11" s="10"/>
      <c r="C11" s="10"/>
      <c r="D11" s="10"/>
      <c r="E11" s="10"/>
      <c r="F11" s="10"/>
      <c r="G11" s="8" t="s">
        <v>13</v>
      </c>
      <c r="H11" s="8"/>
      <c r="I11" s="9" t="s">
        <v>14</v>
      </c>
      <c r="J11" s="9"/>
    </row>
    <row r="15" customFormat="false" ht="35.05" hidden="false" customHeight="false" outlineLevel="0" collapsed="false">
      <c r="A15" s="11" t="s">
        <v>15</v>
      </c>
      <c r="B15" s="11" t="s">
        <v>16</v>
      </c>
      <c r="C15" s="12" t="s">
        <v>17</v>
      </c>
      <c r="D15" s="11" t="s">
        <v>18</v>
      </c>
      <c r="E15" s="11" t="s">
        <v>19</v>
      </c>
      <c r="F15" s="11" t="s">
        <v>20</v>
      </c>
      <c r="G15" s="11" t="s">
        <v>21</v>
      </c>
      <c r="H15" s="11" t="s">
        <v>22</v>
      </c>
      <c r="I15" s="13" t="s">
        <v>23</v>
      </c>
      <c r="J15" s="13" t="s">
        <v>24</v>
      </c>
    </row>
    <row r="16" customFormat="false" ht="23.85" hidden="false" customHeight="false" outlineLevel="0" collapsed="false">
      <c r="A16" s="14" t="n">
        <f aca="false">IF($B16="","",ROW()-15)</f>
        <v>1</v>
      </c>
      <c r="B16" s="14" t="s">
        <v>25</v>
      </c>
      <c r="C16" s="15" t="s">
        <v>26</v>
      </c>
      <c r="D16" s="14" t="s">
        <v>27</v>
      </c>
      <c r="E16" s="14" t="n">
        <v>380</v>
      </c>
      <c r="F16" s="16" t="n">
        <v>0.07</v>
      </c>
      <c r="G16" s="14" t="n">
        <v>15.5</v>
      </c>
      <c r="H16" s="14" t="n">
        <f aca="false">IF(OR($E16="",$G16=""),"",ROUNDUP($E16*(1+IF($F16="",0,$F16))/$G16,0))</f>
        <v>27</v>
      </c>
      <c r="I16" s="17" t="n">
        <v>88</v>
      </c>
      <c r="J16" s="17" t="n">
        <f aca="false">IF(OR($E16="",$I16=""),"",ROUND($E16*(1+IF($F16="",0,$F16))*$I16,2))</f>
        <v>35780.8</v>
      </c>
    </row>
    <row r="17" customFormat="false" ht="15" hidden="false" customHeight="false" outlineLevel="0" collapsed="false">
      <c r="A17" s="14" t="n">
        <f aca="false">IF($B17="","",ROW()-15)</f>
        <v>2</v>
      </c>
      <c r="B17" s="14" t="s">
        <v>28</v>
      </c>
      <c r="C17" s="15" t="s">
        <v>29</v>
      </c>
      <c r="D17" s="14" t="s">
        <v>30</v>
      </c>
      <c r="E17" s="14" t="n">
        <v>96</v>
      </c>
      <c r="F17" s="16" t="n">
        <v>0.1</v>
      </c>
      <c r="G17" s="14" t="n">
        <v>10.7</v>
      </c>
      <c r="H17" s="14" t="n">
        <f aca="false">IF(OR($E17="",$G17=""),"",ROUNDUP($E17*(1+IF($F17="",0,$F17))/$G17,0))</f>
        <v>10</v>
      </c>
      <c r="I17" s="17" t="n">
        <v>52</v>
      </c>
      <c r="J17" s="17" t="n">
        <f aca="false">IF(OR($E17="",$I17=""),"",ROUND($E17*(1+IF($F17="",0,$F17))*$I17,2))</f>
        <v>5491.2</v>
      </c>
    </row>
    <row r="18" customFormat="false" ht="15" hidden="false" customHeight="false" outlineLevel="0" collapsed="false">
      <c r="A18" s="14" t="n">
        <f aca="false">IF($B18="","",ROW()-15)</f>
        <v>3</v>
      </c>
      <c r="B18" s="14" t="s">
        <v>31</v>
      </c>
      <c r="C18" s="15" t="s">
        <v>32</v>
      </c>
      <c r="D18" s="14" t="s">
        <v>33</v>
      </c>
      <c r="E18" s="14" t="n">
        <v>64</v>
      </c>
      <c r="F18" s="16" t="n">
        <v>0.1</v>
      </c>
      <c r="G18" s="14" t="n">
        <v>9.7</v>
      </c>
      <c r="H18" s="14" t="n">
        <f aca="false">IF(OR($E18="",$G18=""),"",ROUNDUP($E18*(1+IF($F18="",0,$F18))/$G18,0))</f>
        <v>8</v>
      </c>
      <c r="I18" s="17" t="n">
        <v>46</v>
      </c>
      <c r="J18" s="17" t="n">
        <f aca="false">IF(OR($E18="",$I18=""),"",ROUND($E18*(1+IF($F18="",0,$F18))*$I18,2))</f>
        <v>3238.4</v>
      </c>
    </row>
    <row r="19" customFormat="false" ht="15" hidden="false" customHeight="false" outlineLevel="0" collapsed="false">
      <c r="A19" s="14" t="n">
        <f aca="false">IF($B19="","",ROW()-15)</f>
        <v>4</v>
      </c>
      <c r="B19" s="14" t="s">
        <v>34</v>
      </c>
      <c r="C19" s="15" t="s">
        <v>35</v>
      </c>
      <c r="D19" s="14" t="s">
        <v>36</v>
      </c>
      <c r="E19" s="14" t="n">
        <v>188</v>
      </c>
      <c r="F19" s="16" t="n">
        <v>0.1</v>
      </c>
      <c r="G19" s="14" t="n">
        <v>13.1</v>
      </c>
      <c r="H19" s="14" t="n">
        <f aca="false">IF(OR($E19="",$G19=""),"",ROUNDUP($E19*(1+IF($F19="",0,$F19))/$G19,0))</f>
        <v>16</v>
      </c>
      <c r="I19" s="17" t="n">
        <v>44</v>
      </c>
      <c r="J19" s="17" t="n">
        <f aca="false">IF(OR($E19="",$I19=""),"",ROUND($E19*(1+IF($F19="",0,$F19))*$I19,2))</f>
        <v>9099.2</v>
      </c>
    </row>
    <row r="20" customFormat="false" ht="15" hidden="false" customHeight="false" outlineLevel="0" collapsed="false">
      <c r="A20" s="14" t="str">
        <f aca="false">IF($B20="","",ROW()-15)</f>
        <v/>
      </c>
      <c r="B20" s="14"/>
      <c r="C20" s="15"/>
      <c r="D20" s="14"/>
      <c r="E20" s="14"/>
      <c r="F20" s="16"/>
      <c r="G20" s="14"/>
      <c r="H20" s="14" t="str">
        <f aca="false">IF(OR($E20="",$G20=""),"",ROUNDUP($E20*(1+IF($F20="",0,$F20))/$G20,0))</f>
        <v/>
      </c>
      <c r="I20" s="17"/>
      <c r="J20" s="17" t="str">
        <f aca="false">IF(OR($E20="",$I20=""),"",ROUND($E20*(1+IF($F20="",0,$F20))*$I20,2))</f>
        <v/>
      </c>
    </row>
    <row r="21" customFormat="false" ht="15" hidden="false" customHeight="false" outlineLevel="0" collapsed="false">
      <c r="A21" s="14" t="str">
        <f aca="false">IF($B21="","",ROW()-15)</f>
        <v/>
      </c>
      <c r="B21" s="14"/>
      <c r="C21" s="15"/>
      <c r="D21" s="14"/>
      <c r="E21" s="14"/>
      <c r="F21" s="16"/>
      <c r="G21" s="14"/>
      <c r="H21" s="14" t="str">
        <f aca="false">IF(OR($E21="",$G21=""),"",ROUNDUP($E21*(1+IF($F21="",0,$F21))/$G21,0))</f>
        <v/>
      </c>
      <c r="I21" s="17"/>
      <c r="J21" s="17" t="str">
        <f aca="false">IF(OR($E21="",$I21=""),"",ROUND($E21*(1+IF($F21="",0,$F21))*$I21,2))</f>
        <v/>
      </c>
    </row>
    <row r="22" customFormat="false" ht="15" hidden="false" customHeight="false" outlineLevel="0" collapsed="false">
      <c r="A22" s="14" t="str">
        <f aca="false">IF($B22="","",ROW()-15)</f>
        <v/>
      </c>
      <c r="B22" s="14"/>
      <c r="C22" s="15"/>
      <c r="D22" s="14"/>
      <c r="E22" s="14"/>
      <c r="F22" s="16"/>
      <c r="G22" s="14"/>
      <c r="H22" s="14" t="str">
        <f aca="false">IF(OR($E22="",$G22=""),"",ROUNDUP($E22*(1+IF($F22="",0,$F22))/$G22,0))</f>
        <v/>
      </c>
      <c r="I22" s="17"/>
      <c r="J22" s="17" t="str">
        <f aca="false">IF(OR($E22="",$I22=""),"",ROUND($E22*(1+IF($F22="",0,$F22))*$I22,2))</f>
        <v/>
      </c>
    </row>
    <row r="23" customFormat="false" ht="15" hidden="false" customHeight="false" outlineLevel="0" collapsed="false">
      <c r="A23" s="14" t="str">
        <f aca="false">IF($B23="","",ROW()-15)</f>
        <v/>
      </c>
      <c r="B23" s="14"/>
      <c r="C23" s="15"/>
      <c r="D23" s="14"/>
      <c r="E23" s="14"/>
      <c r="F23" s="16"/>
      <c r="G23" s="14"/>
      <c r="H23" s="14" t="str">
        <f aca="false">IF(OR($E23="",$G23=""),"",ROUNDUP($E23*(1+IF($F23="",0,$F23))/$G23,0))</f>
        <v/>
      </c>
      <c r="I23" s="17"/>
      <c r="J23" s="17" t="str">
        <f aca="false">IF(OR($E23="",$I23=""),"",ROUND($E23*(1+IF($F23="",0,$F23))*$I23,2))</f>
        <v/>
      </c>
    </row>
    <row r="24" customFormat="false" ht="15" hidden="false" customHeight="false" outlineLevel="0" collapsed="false">
      <c r="A24" s="14" t="str">
        <f aca="false">IF($B24="","",ROW()-15)</f>
        <v/>
      </c>
      <c r="B24" s="14"/>
      <c r="C24" s="15"/>
      <c r="D24" s="14"/>
      <c r="E24" s="14"/>
      <c r="F24" s="16"/>
      <c r="G24" s="14"/>
      <c r="H24" s="14" t="str">
        <f aca="false">IF(OR($E24="",$G24=""),"",ROUNDUP($E24*(1+IF($F24="",0,$F24))/$G24,0))</f>
        <v/>
      </c>
      <c r="I24" s="17"/>
      <c r="J24" s="17" t="str">
        <f aca="false">IF(OR($E24="",$I24=""),"",ROUND($E24*(1+IF($F24="",0,$F24))*$I24,2))</f>
        <v/>
      </c>
    </row>
    <row r="25" customFormat="false" ht="15" hidden="false" customHeight="false" outlineLevel="0" collapsed="false">
      <c r="A25" s="14" t="str">
        <f aca="false">IF($B25="","",ROW()-15)</f>
        <v/>
      </c>
      <c r="B25" s="14"/>
      <c r="C25" s="15"/>
      <c r="D25" s="14"/>
      <c r="E25" s="14"/>
      <c r="F25" s="16"/>
      <c r="G25" s="14"/>
      <c r="H25" s="14" t="str">
        <f aca="false">IF(OR($E25="",$G25=""),"",ROUNDUP($E25*(1+IF($F25="",0,$F25))/$G25,0))</f>
        <v/>
      </c>
      <c r="I25" s="17"/>
      <c r="J25" s="17" t="str">
        <f aca="false">IF(OR($E25="",$I25=""),"",ROUND($E25*(1+IF($F25="",0,$F25))*$I25,2))</f>
        <v/>
      </c>
    </row>
    <row r="27" customFormat="false" ht="15" hidden="false" customHeight="false" outlineLevel="0" collapsed="false">
      <c r="H27" s="18" t="s">
        <v>37</v>
      </c>
      <c r="I27" s="18"/>
      <c r="J27" s="19" t="n">
        <f aca="false">IF(COUNT(J16:INDEX($J:$J,ROW()-1))=0,"",SUM(J16:INDEX($J:$J,ROW()-1)))</f>
        <v>53609.6</v>
      </c>
      <c r="L27" s="20" t="n">
        <f aca="false">IF($J$33="",0,ROUND($J$33,2))</f>
        <v>77419.32</v>
      </c>
      <c r="M27" s="0" t="str">
        <f aca="false">MID(L28,1,2)</f>
        <v>00</v>
      </c>
      <c r="N27" s="0" t="str">
        <f aca="false">IF(M27="00","",IF(VALUE(M27)=0,"",IF(VALUE(M27)&lt;20,CHOOSE(VALUE(M27),"One","Two","Three","Four","Five","Six","Seven","Eight","Nine","Ten","Eleven","Twelve","Thirteen","Fourteen","Fifteen","Sixteen","Seventeen","Eighteen","Nineteen"),CHOOSE(INT(VALUE(M27)/10)-1,"Twenty","Thirty","Forty","Fifty","Sixty","Seventy","Eighty","Ninety")&amp;IF(MOD(VALUE(M27),10)=0,""," "&amp;CHOOSE(MOD(VALUE(M27),10),"One","Two","Three","Four","Five","Six","Seven","Eight","Nine"))))&amp;" Crore ")</f>
        <v/>
      </c>
      <c r="O27" s="0" t="str">
        <f aca="false">IF(L27=0,"",TRIM("Rupees "&amp;N27&amp;N28&amp;N29&amp;N30&amp;N31&amp;IF(L29&gt;0," and "&amp;IF(VALUE(L29)=0,"",IF(VALUE(L29)&lt;20,CHOOSE(VALUE(L29),"One","Two","Three","Four","Five","Six","Seven","Eight","Nine","Ten","Eleven","Twelve","Thirteen","Fourteen","Fifteen","Sixteen","Seventeen","Eighteen","Nineteen"),CHOOSE(INT(VALUE(L29)/10)-1,"Twenty","Thirty","Forty","Fifty","Sixty","Seventy","Eighty","Ninety")&amp;IF(MOD(VALUE(L29),10)=0,""," "&amp;CHOOSE(MOD(VALUE(L29),10),"One","Two","Three","Four","Five","Six","Seven","Eight","Nine"))))&amp;" Paise","")&amp;" Only"))</f>
        <v>Rupees Seventy Seven Thousand Four Hundred Nineteen and Thirty Two Paise Only</v>
      </c>
    </row>
    <row r="28" customFormat="false" ht="15" hidden="false" customHeight="false" outlineLevel="0" collapsed="false">
      <c r="H28" s="21" t="s">
        <v>38</v>
      </c>
      <c r="I28" s="21"/>
      <c r="J28" s="22" t="n">
        <v>12000</v>
      </c>
      <c r="L28" s="0" t="str">
        <f aca="false">TEXT(INT(L27),"000000000")</f>
        <v>000077419</v>
      </c>
      <c r="M28" s="0" t="str">
        <f aca="false">MID(L28,3,2)</f>
        <v>00</v>
      </c>
      <c r="N28" s="0" t="str">
        <f aca="false">IF(M28="00","",IF(VALUE(M28)=0,"",IF(VALUE(M28)&lt;20,CHOOSE(VALUE(M28),"One","Two","Three","Four","Five","Six","Seven","Eight","Nine","Ten","Eleven","Twelve","Thirteen","Fourteen","Fifteen","Sixteen","Seventeen","Eighteen","Nineteen"),CHOOSE(INT(VALUE(M28)/10)-1,"Twenty","Thirty","Forty","Fifty","Sixty","Seventy","Eighty","Ninety")&amp;IF(MOD(VALUE(M28),10)=0,""," "&amp;CHOOSE(MOD(VALUE(M28),10),"One","Two","Three","Four","Five","Six","Seven","Eight","Nine"))))&amp;" Lakh ")</f>
        <v/>
      </c>
    </row>
    <row r="29" customFormat="false" ht="15" hidden="false" customHeight="false" outlineLevel="0" collapsed="false">
      <c r="H29" s="18" t="s">
        <v>39</v>
      </c>
      <c r="I29" s="18"/>
      <c r="J29" s="19" t="n">
        <f aca="false">IF(J27="","",ROUND(N(J27)+N(J28),2))</f>
        <v>65609.6</v>
      </c>
      <c r="L29" s="20" t="n">
        <f aca="false">ROUND((L27-INT(L27))*100,0)</f>
        <v>32</v>
      </c>
      <c r="M29" s="0" t="str">
        <f aca="false">MID(L28,5,2)</f>
        <v>77</v>
      </c>
      <c r="N29" s="0" t="str">
        <f aca="false">IF(M29="00","",IF(VALUE(M29)=0,"",IF(VALUE(M29)&lt;20,CHOOSE(VALUE(M29),"One","Two","Three","Four","Five","Six","Seven","Eight","Nine","Ten","Eleven","Twelve","Thirteen","Fourteen","Fifteen","Sixteen","Seventeen","Eighteen","Nineteen"),CHOOSE(INT(VALUE(M29)/10)-1,"Twenty","Thirty","Forty","Fifty","Sixty","Seventy","Eighty","Ninety")&amp;IF(MOD(VALUE(M29),10)=0,""," "&amp;CHOOSE(MOD(VALUE(M29),10),"One","Two","Three","Four","Five","Six","Seven","Eight","Nine"))))&amp;" Thousand ")</f>
        <v>Seventy Seven Thousand </v>
      </c>
    </row>
    <row r="30" customFormat="false" ht="15" hidden="false" customHeight="false" outlineLevel="0" collapsed="false">
      <c r="G30" s="23" t="n">
        <v>0.09</v>
      </c>
      <c r="H30" s="21" t="s">
        <v>40</v>
      </c>
      <c r="I30" s="21"/>
      <c r="J30" s="24" t="n">
        <f aca="false">IF(J29="","",ROUND(J29*G30,2))</f>
        <v>5904.86</v>
      </c>
      <c r="M30" s="0" t="str">
        <f aca="false">MID(L28,7,1)</f>
        <v>4</v>
      </c>
      <c r="N30" s="0" t="str">
        <f aca="false">IF(VALUE(M30)=0,"",CHOOSE(VALUE(M30),"One","Two","Three","Four","Five","Six","Seven","Eight","Nine")&amp;" Hundred ")</f>
        <v>Four Hundred </v>
      </c>
    </row>
    <row r="31" customFormat="false" ht="15" hidden="false" customHeight="false" outlineLevel="0" collapsed="false">
      <c r="G31" s="23" t="n">
        <v>0.09</v>
      </c>
      <c r="H31" s="21" t="s">
        <v>41</v>
      </c>
      <c r="I31" s="21"/>
      <c r="J31" s="24" t="n">
        <f aca="false">IF(J29="","",ROUND(J29*G31,2))</f>
        <v>5904.86</v>
      </c>
      <c r="M31" s="0" t="str">
        <f aca="false">MID(L28,8,2)</f>
        <v>19</v>
      </c>
      <c r="N31" s="0" t="str">
        <f aca="false">IF(VALUE(M31)=0,"",IF(VALUE(M31)&lt;20,CHOOSE(VALUE(M31),"One","Two","Three","Four","Five","Six","Seven","Eight","Nine","Ten","Eleven","Twelve","Thirteen","Fourteen","Fifteen","Sixteen","Seventeen","Eighteen","Nineteen"),CHOOSE(INT(VALUE(M31)/10)-1,"Twenty","Thirty","Forty","Fifty","Sixty","Seventy","Eighty","Ninety")&amp;IF(MOD(VALUE(M31),10)=0,""," "&amp;CHOOSE(MOD(VALUE(M31),10),"One","Two","Three","Four","Five","Six","Seven","Eight","Nine"))))</f>
        <v>Nineteen</v>
      </c>
    </row>
    <row r="32" customFormat="false" ht="15" hidden="false" customHeight="false" outlineLevel="0" collapsed="false">
      <c r="G32" s="23" t="n">
        <v>0</v>
      </c>
      <c r="H32" s="21" t="s">
        <v>42</v>
      </c>
      <c r="I32" s="21"/>
      <c r="J32" s="24" t="n">
        <f aca="false">IF(J29="","",ROUND(J29*G32,2))</f>
        <v>0</v>
      </c>
    </row>
    <row r="33" customFormat="false" ht="15" hidden="false" customHeight="false" outlineLevel="0" collapsed="false">
      <c r="H33" s="25" t="s">
        <v>43</v>
      </c>
      <c r="I33" s="25"/>
      <c r="J33" s="26" t="n">
        <f aca="false">IF(J29="","",ROUND(N(J29)+N(J30)+N(J31)+N(J32),2))</f>
        <v>77419.32</v>
      </c>
    </row>
    <row r="35" customFormat="false" ht="15" hidden="false" customHeight="false" outlineLevel="0" collapsed="false">
      <c r="A35" s="27" t="str">
        <f aca="false">IF(O27="","Amount in words: —","Amount in words: "&amp;O27)</f>
        <v>Amount in words: Rupees Seventy Seven Thousand Four Hundred Nineteen and Thirty Two Paise Only</v>
      </c>
      <c r="B35" s="27"/>
      <c r="C35" s="27"/>
      <c r="D35" s="27"/>
      <c r="E35" s="27"/>
      <c r="F35" s="27"/>
      <c r="G35" s="27"/>
      <c r="H35" s="27"/>
      <c r="I35" s="27"/>
      <c r="J35" s="27"/>
    </row>
    <row r="37" customFormat="false" ht="15" hidden="false" customHeight="false" outlineLevel="0" collapsed="false">
      <c r="A37" s="6" t="s">
        <v>44</v>
      </c>
    </row>
    <row r="38" customFormat="false" ht="15" hidden="false" customHeight="false" outlineLevel="0" collapsed="false">
      <c r="A38" s="28" t="s">
        <v>45</v>
      </c>
      <c r="B38" s="28"/>
      <c r="C38" s="28"/>
      <c r="D38" s="28"/>
      <c r="E38" s="28"/>
      <c r="F38" s="28"/>
      <c r="G38" s="28"/>
      <c r="H38" s="28"/>
    </row>
    <row r="39" customFormat="false" ht="15" hidden="false" customHeight="false" outlineLevel="0" collapsed="false">
      <c r="A39" s="28" t="s">
        <v>46</v>
      </c>
      <c r="B39" s="28"/>
      <c r="C39" s="28"/>
      <c r="D39" s="28"/>
      <c r="E39" s="28"/>
      <c r="F39" s="28"/>
      <c r="G39" s="28"/>
      <c r="H39" s="28"/>
    </row>
    <row r="40" customFormat="false" ht="15" hidden="false" customHeight="false" outlineLevel="0" collapsed="false">
      <c r="A40" s="28" t="s">
        <v>47</v>
      </c>
      <c r="B40" s="28"/>
      <c r="C40" s="28"/>
      <c r="D40" s="28"/>
      <c r="E40" s="28"/>
      <c r="F40" s="28"/>
      <c r="G40" s="28"/>
      <c r="H40" s="28"/>
    </row>
    <row r="43" customFormat="false" ht="15" hidden="false" customHeight="false" outlineLevel="0" collapsed="false">
      <c r="H43" s="29" t="s">
        <v>48</v>
      </c>
      <c r="I43" s="29"/>
      <c r="J43" s="29"/>
    </row>
    <row r="46" customFormat="false" ht="15" hidden="false" customHeight="false" outlineLevel="0" collapsed="false">
      <c r="A46" s="30" t="s">
        <v>49</v>
      </c>
      <c r="B46" s="30"/>
      <c r="C46" s="30"/>
      <c r="H46" s="30" t="s">
        <v>50</v>
      </c>
      <c r="I46" s="30"/>
      <c r="J46" s="30"/>
    </row>
    <row r="48" customFormat="false" ht="15" hidden="false" customHeight="false" outlineLevel="0" collapsed="false">
      <c r="A48" s="31" t="s">
        <v>51</v>
      </c>
      <c r="B48" s="31"/>
      <c r="C48" s="31"/>
      <c r="D48" s="31"/>
      <c r="E48" s="31"/>
      <c r="F48" s="31"/>
      <c r="G48" s="31"/>
      <c r="H48" s="31"/>
      <c r="I48" s="31"/>
      <c r="J48" s="31"/>
    </row>
  </sheetData>
  <mergeCells count="30">
    <mergeCell ref="A1:B4"/>
    <mergeCell ref="C1:J1"/>
    <mergeCell ref="C2:J2"/>
    <mergeCell ref="C3:J3"/>
    <mergeCell ref="A6:J6"/>
    <mergeCell ref="A7:J7"/>
    <mergeCell ref="A9:F9"/>
    <mergeCell ref="G9:H9"/>
    <mergeCell ref="I9:J9"/>
    <mergeCell ref="A10:F10"/>
    <mergeCell ref="G10:H10"/>
    <mergeCell ref="I10:J10"/>
    <mergeCell ref="A11:F11"/>
    <mergeCell ref="G11:H11"/>
    <mergeCell ref="I11:J11"/>
    <mergeCell ref="H27:I27"/>
    <mergeCell ref="H28:I28"/>
    <mergeCell ref="H29:I29"/>
    <mergeCell ref="H30:I30"/>
    <mergeCell ref="H31:I31"/>
    <mergeCell ref="H32:I32"/>
    <mergeCell ref="H33:I33"/>
    <mergeCell ref="A35:J35"/>
    <mergeCell ref="A38:H38"/>
    <mergeCell ref="A39:H39"/>
    <mergeCell ref="A40:H40"/>
    <mergeCell ref="H43:J43"/>
    <mergeCell ref="A46:C46"/>
    <mergeCell ref="H46:J46"/>
    <mergeCell ref="A48:J48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3"/>
    <col collapsed="false" customWidth="true" hidden="false" outlineLevel="0" max="3" min="3" style="0" width="20"/>
    <col collapsed="false" customWidth="true" hidden="false" outlineLevel="0" max="4" min="4" style="0" width="11"/>
    <col collapsed="false" customWidth="true" hidden="false" outlineLevel="0" max="5" min="5" style="0" width="8"/>
    <col collapsed="false" customWidth="true" hidden="false" outlineLevel="0" max="7" min="6" style="0" width="9"/>
    <col collapsed="false" customWidth="true" hidden="false" outlineLevel="0" max="8" min="8" style="0" width="10"/>
    <col collapsed="false" customWidth="true" hidden="false" outlineLevel="0" max="9" min="9" style="0" width="11"/>
    <col collapsed="false" customWidth="true" hidden="false" outlineLevel="0" max="10" min="10" style="0" width="13"/>
    <col collapsed="false" customWidth="true" hidden="true" outlineLevel="0" max="15" min="12" style="0" width="13"/>
  </cols>
  <sheetData>
    <row r="1" customFormat="false" ht="19.7" hidden="false" customHeight="false" outlineLevel="0" collapsed="false">
      <c r="A1" s="1"/>
      <c r="B1" s="1"/>
      <c r="C1" s="32" t="s">
        <v>52</v>
      </c>
      <c r="D1" s="32"/>
      <c r="E1" s="32"/>
      <c r="F1" s="32"/>
      <c r="G1" s="32"/>
      <c r="H1" s="32"/>
      <c r="I1" s="32"/>
      <c r="J1" s="32"/>
    </row>
    <row r="2" customFormat="false" ht="15" hidden="false" customHeight="false" outlineLevel="0" collapsed="false">
      <c r="A2" s="1"/>
      <c r="B2" s="1"/>
      <c r="C2" s="33" t="s">
        <v>53</v>
      </c>
      <c r="D2" s="33"/>
      <c r="E2" s="33"/>
      <c r="F2" s="33"/>
      <c r="G2" s="33"/>
      <c r="H2" s="33"/>
      <c r="I2" s="33"/>
      <c r="J2" s="33"/>
    </row>
    <row r="3" customFormat="false" ht="15" hidden="false" customHeight="false" outlineLevel="0" collapsed="false">
      <c r="A3" s="1"/>
      <c r="B3" s="1"/>
      <c r="C3" s="33" t="s">
        <v>54</v>
      </c>
      <c r="D3" s="33"/>
      <c r="E3" s="33"/>
      <c r="F3" s="33"/>
      <c r="G3" s="33"/>
      <c r="H3" s="33"/>
      <c r="I3" s="33"/>
      <c r="J3" s="33"/>
    </row>
    <row r="4" customFormat="false" ht="15" hidden="false" customHeight="false" outlineLevel="0" collapsed="false">
      <c r="A4" s="1"/>
      <c r="B4" s="1"/>
      <c r="C4" s="34" t="s">
        <v>55</v>
      </c>
      <c r="D4" s="34"/>
      <c r="E4" s="34"/>
      <c r="F4" s="34"/>
      <c r="G4" s="34"/>
      <c r="H4" s="34"/>
      <c r="I4" s="34"/>
      <c r="J4" s="34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35" t="s">
        <v>56</v>
      </c>
      <c r="B9" s="35"/>
      <c r="C9" s="35"/>
      <c r="D9" s="35"/>
      <c r="E9" s="35"/>
      <c r="F9" s="35"/>
      <c r="G9" s="8" t="s">
        <v>7</v>
      </c>
      <c r="H9" s="8"/>
      <c r="I9" s="9"/>
      <c r="J9" s="9"/>
    </row>
    <row r="10" customFormat="false" ht="15" hidden="false" customHeight="false" outlineLevel="0" collapsed="false">
      <c r="A10" s="36" t="s">
        <v>57</v>
      </c>
      <c r="B10" s="36"/>
      <c r="C10" s="36"/>
      <c r="D10" s="36"/>
      <c r="E10" s="36"/>
      <c r="F10" s="36"/>
      <c r="G10" s="8" t="s">
        <v>10</v>
      </c>
      <c r="H10" s="8"/>
      <c r="I10" s="9"/>
      <c r="J10" s="9"/>
    </row>
    <row r="11" customFormat="false" ht="15" hidden="false" customHeight="false" outlineLevel="0" collapsed="false">
      <c r="A11" s="36" t="s">
        <v>58</v>
      </c>
      <c r="B11" s="36"/>
      <c r="C11" s="36"/>
      <c r="D11" s="36"/>
      <c r="E11" s="36"/>
      <c r="F11" s="36"/>
      <c r="G11" s="8" t="s">
        <v>13</v>
      </c>
      <c r="H11" s="8"/>
      <c r="I11" s="9"/>
      <c r="J11" s="9"/>
    </row>
    <row r="15" customFormat="false" ht="35.05" hidden="false" customHeight="false" outlineLevel="0" collapsed="false">
      <c r="A15" s="11" t="s">
        <v>15</v>
      </c>
      <c r="B15" s="11" t="s">
        <v>16</v>
      </c>
      <c r="C15" s="12" t="s">
        <v>17</v>
      </c>
      <c r="D15" s="11" t="s">
        <v>18</v>
      </c>
      <c r="E15" s="11" t="s">
        <v>19</v>
      </c>
      <c r="F15" s="11" t="s">
        <v>20</v>
      </c>
      <c r="G15" s="11" t="s">
        <v>21</v>
      </c>
      <c r="H15" s="11" t="s">
        <v>22</v>
      </c>
      <c r="I15" s="13" t="s">
        <v>23</v>
      </c>
      <c r="J15" s="13" t="s">
        <v>24</v>
      </c>
    </row>
    <row r="16" customFormat="false" ht="15" hidden="false" customHeight="false" outlineLevel="0" collapsed="false">
      <c r="A16" s="14" t="str">
        <f aca="false">IF($B16="","",ROW()-15)</f>
        <v/>
      </c>
      <c r="B16" s="14"/>
      <c r="C16" s="15"/>
      <c r="D16" s="14"/>
      <c r="E16" s="14"/>
      <c r="F16" s="16"/>
      <c r="G16" s="14"/>
      <c r="H16" s="14" t="str">
        <f aca="false">IF(OR($E16="",$G16=""),"",ROUNDUP($E16*(1+IF($F16="",0,$F16))/$G16,0))</f>
        <v/>
      </c>
      <c r="I16" s="17"/>
      <c r="J16" s="17" t="str">
        <f aca="false">IF(OR($E16="",$I16=""),"",ROUND($E16*(1+IF($F16="",0,$F16))*$I16,2))</f>
        <v/>
      </c>
    </row>
    <row r="17" customFormat="false" ht="15" hidden="false" customHeight="false" outlineLevel="0" collapsed="false">
      <c r="A17" s="14" t="str">
        <f aca="false">IF($B17="","",ROW()-15)</f>
        <v/>
      </c>
      <c r="B17" s="14"/>
      <c r="C17" s="15"/>
      <c r="D17" s="14"/>
      <c r="E17" s="14"/>
      <c r="F17" s="16"/>
      <c r="G17" s="14"/>
      <c r="H17" s="14" t="str">
        <f aca="false">IF(OR($E17="",$G17=""),"",ROUNDUP($E17*(1+IF($F17="",0,$F17))/$G17,0))</f>
        <v/>
      </c>
      <c r="I17" s="17"/>
      <c r="J17" s="17" t="str">
        <f aca="false">IF(OR($E17="",$I17=""),"",ROUND($E17*(1+IF($F17="",0,$F17))*$I17,2))</f>
        <v/>
      </c>
    </row>
    <row r="18" customFormat="false" ht="15" hidden="false" customHeight="false" outlineLevel="0" collapsed="false">
      <c r="A18" s="14" t="str">
        <f aca="false">IF($B18="","",ROW()-15)</f>
        <v/>
      </c>
      <c r="B18" s="14"/>
      <c r="C18" s="15"/>
      <c r="D18" s="14"/>
      <c r="E18" s="14"/>
      <c r="F18" s="16"/>
      <c r="G18" s="14"/>
      <c r="H18" s="14" t="str">
        <f aca="false">IF(OR($E18="",$G18=""),"",ROUNDUP($E18*(1+IF($F18="",0,$F18))/$G18,0))</f>
        <v/>
      </c>
      <c r="I18" s="17"/>
      <c r="J18" s="17" t="str">
        <f aca="false">IF(OR($E18="",$I18=""),"",ROUND($E18*(1+IF($F18="",0,$F18))*$I18,2))</f>
        <v/>
      </c>
    </row>
    <row r="19" customFormat="false" ht="15" hidden="false" customHeight="false" outlineLevel="0" collapsed="false">
      <c r="A19" s="14" t="str">
        <f aca="false">IF($B19="","",ROW()-15)</f>
        <v/>
      </c>
      <c r="B19" s="14"/>
      <c r="C19" s="15"/>
      <c r="D19" s="14"/>
      <c r="E19" s="14"/>
      <c r="F19" s="16"/>
      <c r="G19" s="14"/>
      <c r="H19" s="14" t="str">
        <f aca="false">IF(OR($E19="",$G19=""),"",ROUNDUP($E19*(1+IF($F19="",0,$F19))/$G19,0))</f>
        <v/>
      </c>
      <c r="I19" s="17"/>
      <c r="J19" s="17" t="str">
        <f aca="false">IF(OR($E19="",$I19=""),"",ROUND($E19*(1+IF($F19="",0,$F19))*$I19,2))</f>
        <v/>
      </c>
    </row>
    <row r="20" customFormat="false" ht="15" hidden="false" customHeight="false" outlineLevel="0" collapsed="false">
      <c r="A20" s="14" t="str">
        <f aca="false">IF($B20="","",ROW()-15)</f>
        <v/>
      </c>
      <c r="B20" s="14"/>
      <c r="C20" s="15"/>
      <c r="D20" s="14"/>
      <c r="E20" s="14"/>
      <c r="F20" s="16"/>
      <c r="G20" s="14"/>
      <c r="H20" s="14" t="str">
        <f aca="false">IF(OR($E20="",$G20=""),"",ROUNDUP($E20*(1+IF($F20="",0,$F20))/$G20,0))</f>
        <v/>
      </c>
      <c r="I20" s="17"/>
      <c r="J20" s="17" t="str">
        <f aca="false">IF(OR($E20="",$I20=""),"",ROUND($E20*(1+IF($F20="",0,$F20))*$I20,2))</f>
        <v/>
      </c>
    </row>
    <row r="21" customFormat="false" ht="15" hidden="false" customHeight="false" outlineLevel="0" collapsed="false">
      <c r="A21" s="14" t="str">
        <f aca="false">IF($B21="","",ROW()-15)</f>
        <v/>
      </c>
      <c r="B21" s="14"/>
      <c r="C21" s="15"/>
      <c r="D21" s="14"/>
      <c r="E21" s="14"/>
      <c r="F21" s="16"/>
      <c r="G21" s="14"/>
      <c r="H21" s="14" t="str">
        <f aca="false">IF(OR($E21="",$G21=""),"",ROUNDUP($E21*(1+IF($F21="",0,$F21))/$G21,0))</f>
        <v/>
      </c>
      <c r="I21" s="17"/>
      <c r="J21" s="17" t="str">
        <f aca="false">IF(OR($E21="",$I21=""),"",ROUND($E21*(1+IF($F21="",0,$F21))*$I21,2))</f>
        <v/>
      </c>
    </row>
    <row r="22" customFormat="false" ht="15" hidden="false" customHeight="false" outlineLevel="0" collapsed="false">
      <c r="A22" s="14" t="str">
        <f aca="false">IF($B22="","",ROW()-15)</f>
        <v/>
      </c>
      <c r="B22" s="14"/>
      <c r="C22" s="15"/>
      <c r="D22" s="14"/>
      <c r="E22" s="14"/>
      <c r="F22" s="16"/>
      <c r="G22" s="14"/>
      <c r="H22" s="14" t="str">
        <f aca="false">IF(OR($E22="",$G22=""),"",ROUNDUP($E22*(1+IF($F22="",0,$F22))/$G22,0))</f>
        <v/>
      </c>
      <c r="I22" s="17"/>
      <c r="J22" s="17" t="str">
        <f aca="false">IF(OR($E22="",$I22=""),"",ROUND($E22*(1+IF($F22="",0,$F22))*$I22,2))</f>
        <v/>
      </c>
    </row>
    <row r="23" customFormat="false" ht="15" hidden="false" customHeight="false" outlineLevel="0" collapsed="false">
      <c r="A23" s="14" t="str">
        <f aca="false">IF($B23="","",ROW()-15)</f>
        <v/>
      </c>
      <c r="B23" s="14"/>
      <c r="C23" s="15"/>
      <c r="D23" s="14"/>
      <c r="E23" s="14"/>
      <c r="F23" s="16"/>
      <c r="G23" s="14"/>
      <c r="H23" s="14" t="str">
        <f aca="false">IF(OR($E23="",$G23=""),"",ROUNDUP($E23*(1+IF($F23="",0,$F23))/$G23,0))</f>
        <v/>
      </c>
      <c r="I23" s="17"/>
      <c r="J23" s="17" t="str">
        <f aca="false">IF(OR($E23="",$I23=""),"",ROUND($E23*(1+IF($F23="",0,$F23))*$I23,2))</f>
        <v/>
      </c>
    </row>
    <row r="24" customFormat="false" ht="15" hidden="false" customHeight="false" outlineLevel="0" collapsed="false">
      <c r="A24" s="14" t="str">
        <f aca="false">IF($B24="","",ROW()-15)</f>
        <v/>
      </c>
      <c r="B24" s="14"/>
      <c r="C24" s="15"/>
      <c r="D24" s="14"/>
      <c r="E24" s="14"/>
      <c r="F24" s="16"/>
      <c r="G24" s="14"/>
      <c r="H24" s="14" t="str">
        <f aca="false">IF(OR($E24="",$G24=""),"",ROUNDUP($E24*(1+IF($F24="",0,$F24))/$G24,0))</f>
        <v/>
      </c>
      <c r="I24" s="17"/>
      <c r="J24" s="17" t="str">
        <f aca="false">IF(OR($E24="",$I24=""),"",ROUND($E24*(1+IF($F24="",0,$F24))*$I24,2))</f>
        <v/>
      </c>
    </row>
    <row r="25" customFormat="false" ht="15" hidden="false" customHeight="false" outlineLevel="0" collapsed="false">
      <c r="A25" s="14" t="str">
        <f aca="false">IF($B25="","",ROW()-15)</f>
        <v/>
      </c>
      <c r="B25" s="14"/>
      <c r="C25" s="15"/>
      <c r="D25" s="14"/>
      <c r="E25" s="14"/>
      <c r="F25" s="16"/>
      <c r="G25" s="14"/>
      <c r="H25" s="14" t="str">
        <f aca="false">IF(OR($E25="",$G25=""),"",ROUNDUP($E25*(1+IF($F25="",0,$F25))/$G25,0))</f>
        <v/>
      </c>
      <c r="I25" s="17"/>
      <c r="J25" s="17" t="str">
        <f aca="false">IF(OR($E25="",$I25=""),"",ROUND($E25*(1+IF($F25="",0,$F25))*$I25,2))</f>
        <v/>
      </c>
    </row>
    <row r="27" customFormat="false" ht="15" hidden="false" customHeight="false" outlineLevel="0" collapsed="false">
      <c r="H27" s="18" t="s">
        <v>37</v>
      </c>
      <c r="I27" s="18"/>
      <c r="J27" s="19" t="str">
        <f aca="false">IF(COUNT(J16:INDEX($J:$J,ROW()-1))=0,"",SUM(J16:INDEX($J:$J,ROW()-1)))</f>
        <v/>
      </c>
      <c r="L27" s="20" t="n">
        <f aca="false">IF($J$33="",0,ROUND($J$33,2))</f>
        <v>0</v>
      </c>
      <c r="M27" s="0" t="str">
        <f aca="false">MID(L28,1,2)</f>
        <v>00</v>
      </c>
      <c r="N27" s="0" t="str">
        <f aca="false">IF(M27="00","",IF(VALUE(M27)=0,"",IF(VALUE(M27)&lt;20,CHOOSE(VALUE(M27),"One","Two","Three","Four","Five","Six","Seven","Eight","Nine","Ten","Eleven","Twelve","Thirteen","Fourteen","Fifteen","Sixteen","Seventeen","Eighteen","Nineteen"),CHOOSE(INT(VALUE(M27)/10)-1,"Twenty","Thirty","Forty","Fifty","Sixty","Seventy","Eighty","Ninety")&amp;IF(MOD(VALUE(M27),10)=0,""," "&amp;CHOOSE(MOD(VALUE(M27),10),"One","Two","Three","Four","Five","Six","Seven","Eight","Nine"))))&amp;" Crore ")</f>
        <v/>
      </c>
      <c r="O27" s="0" t="str">
        <f aca="false">IF(L27=0,"",TRIM("Rupees "&amp;N27&amp;N28&amp;N29&amp;N30&amp;N31&amp;IF(L29&gt;0," and "&amp;IF(VALUE(L29)=0,"",IF(VALUE(L29)&lt;20,CHOOSE(VALUE(L29),"One","Two","Three","Four","Five","Six","Seven","Eight","Nine","Ten","Eleven","Twelve","Thirteen","Fourteen","Fifteen","Sixteen","Seventeen","Eighteen","Nineteen"),CHOOSE(INT(VALUE(L29)/10)-1,"Twenty","Thirty","Forty","Fifty","Sixty","Seventy","Eighty","Ninety")&amp;IF(MOD(VALUE(L29),10)=0,""," "&amp;CHOOSE(MOD(VALUE(L29),10),"One","Two","Three","Four","Five","Six","Seven","Eight","Nine"))))&amp;" Paise","")&amp;" Only"))</f>
        <v/>
      </c>
    </row>
    <row r="28" customFormat="false" ht="15" hidden="false" customHeight="false" outlineLevel="0" collapsed="false">
      <c r="H28" s="21" t="s">
        <v>38</v>
      </c>
      <c r="I28" s="21"/>
      <c r="J28" s="22"/>
      <c r="L28" s="0" t="str">
        <f aca="false">TEXT(INT(L27),"000000000")</f>
        <v>000000000</v>
      </c>
      <c r="M28" s="0" t="str">
        <f aca="false">MID(L28,3,2)</f>
        <v>00</v>
      </c>
      <c r="N28" s="0" t="str">
        <f aca="false">IF(M28="00","",IF(VALUE(M28)=0,"",IF(VALUE(M28)&lt;20,CHOOSE(VALUE(M28),"One","Two","Three","Four","Five","Six","Seven","Eight","Nine","Ten","Eleven","Twelve","Thirteen","Fourteen","Fifteen","Sixteen","Seventeen","Eighteen","Nineteen"),CHOOSE(INT(VALUE(M28)/10)-1,"Twenty","Thirty","Forty","Fifty","Sixty","Seventy","Eighty","Ninety")&amp;IF(MOD(VALUE(M28),10)=0,""," "&amp;CHOOSE(MOD(VALUE(M28),10),"One","Two","Three","Four","Five","Six","Seven","Eight","Nine"))))&amp;" Lakh ")</f>
        <v/>
      </c>
    </row>
    <row r="29" customFormat="false" ht="15" hidden="false" customHeight="false" outlineLevel="0" collapsed="false">
      <c r="H29" s="18" t="s">
        <v>39</v>
      </c>
      <c r="I29" s="18"/>
      <c r="J29" s="19" t="str">
        <f aca="false">IF(J27="","",ROUND(N(J27)+N(J28),2))</f>
        <v/>
      </c>
      <c r="L29" s="20" t="n">
        <f aca="false">ROUND((L27-INT(L27))*100,0)</f>
        <v>0</v>
      </c>
      <c r="M29" s="0" t="str">
        <f aca="false">MID(L28,5,2)</f>
        <v>00</v>
      </c>
      <c r="N29" s="0" t="str">
        <f aca="false">IF(M29="00","",IF(VALUE(M29)=0,"",IF(VALUE(M29)&lt;20,CHOOSE(VALUE(M29),"One","Two","Three","Four","Five","Six","Seven","Eight","Nine","Ten","Eleven","Twelve","Thirteen","Fourteen","Fifteen","Sixteen","Seventeen","Eighteen","Nineteen"),CHOOSE(INT(VALUE(M29)/10)-1,"Twenty","Thirty","Forty","Fifty","Sixty","Seventy","Eighty","Ninety")&amp;IF(MOD(VALUE(M29),10)=0,""," "&amp;CHOOSE(MOD(VALUE(M29),10),"One","Two","Three","Four","Five","Six","Seven","Eight","Nine"))))&amp;" Thousand ")</f>
        <v/>
      </c>
    </row>
    <row r="30" customFormat="false" ht="15" hidden="false" customHeight="false" outlineLevel="0" collapsed="false">
      <c r="G30" s="23" t="n">
        <v>0.09</v>
      </c>
      <c r="H30" s="21" t="s">
        <v>40</v>
      </c>
      <c r="I30" s="21"/>
      <c r="J30" s="24" t="str">
        <f aca="false">IF(J29="","",ROUND(J29*G30,2))</f>
        <v/>
      </c>
      <c r="M30" s="0" t="str">
        <f aca="false">MID(L28,7,1)</f>
        <v>0</v>
      </c>
      <c r="N30" s="0" t="str">
        <f aca="false">IF(VALUE(M30)=0,"",CHOOSE(VALUE(M30),"One","Two","Three","Four","Five","Six","Seven","Eight","Nine")&amp;" Hundred ")</f>
        <v/>
      </c>
    </row>
    <row r="31" customFormat="false" ht="15" hidden="false" customHeight="false" outlineLevel="0" collapsed="false">
      <c r="G31" s="23" t="n">
        <v>0.09</v>
      </c>
      <c r="H31" s="21" t="s">
        <v>41</v>
      </c>
      <c r="I31" s="21"/>
      <c r="J31" s="24" t="str">
        <f aca="false">IF(J29="","",ROUND(J29*G31,2))</f>
        <v/>
      </c>
      <c r="M31" s="0" t="str">
        <f aca="false">MID(L28,8,2)</f>
        <v>00</v>
      </c>
      <c r="N31" s="0" t="str">
        <f aca="false">IF(VALUE(M31)=0,"",IF(VALUE(M31)&lt;20,CHOOSE(VALUE(M31),"One","Two","Three","Four","Five","Six","Seven","Eight","Nine","Ten","Eleven","Twelve","Thirteen","Fourteen","Fifteen","Sixteen","Seventeen","Eighteen","Nineteen"),CHOOSE(INT(VALUE(M31)/10)-1,"Twenty","Thirty","Forty","Fifty","Sixty","Seventy","Eighty","Ninety")&amp;IF(MOD(VALUE(M31),10)=0,""," "&amp;CHOOSE(MOD(VALUE(M31),10),"One","Two","Three","Four","Five","Six","Seven","Eight","Nine"))))</f>
        <v/>
      </c>
    </row>
    <row r="32" customFormat="false" ht="15" hidden="false" customHeight="false" outlineLevel="0" collapsed="false">
      <c r="G32" s="23" t="n">
        <v>0</v>
      </c>
      <c r="H32" s="21" t="s">
        <v>42</v>
      </c>
      <c r="I32" s="21"/>
      <c r="J32" s="24" t="str">
        <f aca="false">IF(J29="","",ROUND(J29*G32,2))</f>
        <v/>
      </c>
    </row>
    <row r="33" customFormat="false" ht="15" hidden="false" customHeight="false" outlineLevel="0" collapsed="false">
      <c r="H33" s="25" t="s">
        <v>43</v>
      </c>
      <c r="I33" s="25"/>
      <c r="J33" s="26" t="str">
        <f aca="false">IF(J29="","",ROUND(N(J29)+N(J30)+N(J31)+N(J32),2))</f>
        <v/>
      </c>
    </row>
    <row r="35" customFormat="false" ht="15" hidden="false" customHeight="false" outlineLevel="0" collapsed="false">
      <c r="A35" s="27" t="str">
        <f aca="false">IF(O27="","Amount in words: —","Amount in words: "&amp;O27)</f>
        <v>Amount in words: —</v>
      </c>
      <c r="B35" s="27"/>
      <c r="C35" s="27"/>
      <c r="D35" s="27"/>
      <c r="E35" s="27"/>
      <c r="F35" s="27"/>
      <c r="G35" s="27"/>
      <c r="H35" s="27"/>
      <c r="I35" s="27"/>
      <c r="J35" s="27"/>
    </row>
    <row r="37" customFormat="false" ht="15" hidden="false" customHeight="false" outlineLevel="0" collapsed="false">
      <c r="A37" s="6" t="s">
        <v>44</v>
      </c>
    </row>
    <row r="38" customFormat="false" ht="15" hidden="false" customHeight="false" outlineLevel="0" collapsed="false">
      <c r="A38" s="28" t="s">
        <v>59</v>
      </c>
      <c r="B38" s="28"/>
      <c r="C38" s="28"/>
      <c r="D38" s="28"/>
      <c r="E38" s="28"/>
      <c r="F38" s="28"/>
      <c r="G38" s="28"/>
      <c r="H38" s="28"/>
    </row>
    <row r="39" customFormat="false" ht="15" hidden="false" customHeight="false" outlineLevel="0" collapsed="false">
      <c r="A39" s="28" t="s">
        <v>60</v>
      </c>
      <c r="B39" s="28"/>
      <c r="C39" s="28"/>
      <c r="D39" s="28"/>
      <c r="E39" s="28"/>
      <c r="F39" s="28"/>
      <c r="G39" s="28"/>
      <c r="H39" s="28"/>
    </row>
    <row r="40" customFormat="false" ht="15" hidden="false" customHeight="false" outlineLevel="0" collapsed="false">
      <c r="A40" s="28" t="s">
        <v>61</v>
      </c>
      <c r="B40" s="28"/>
      <c r="C40" s="28"/>
      <c r="D40" s="28"/>
      <c r="E40" s="28"/>
      <c r="F40" s="28"/>
      <c r="G40" s="28"/>
      <c r="H40" s="28"/>
    </row>
    <row r="43" customFormat="false" ht="15" hidden="false" customHeight="false" outlineLevel="0" collapsed="false">
      <c r="H43" s="29" t="s">
        <v>62</v>
      </c>
      <c r="I43" s="29"/>
      <c r="J43" s="29"/>
    </row>
    <row r="46" customFormat="false" ht="15" hidden="false" customHeight="false" outlineLevel="0" collapsed="false">
      <c r="A46" s="30" t="s">
        <v>49</v>
      </c>
      <c r="B46" s="30"/>
      <c r="C46" s="30"/>
      <c r="H46" s="30" t="s">
        <v>50</v>
      </c>
      <c r="I46" s="30"/>
      <c r="J46" s="30"/>
    </row>
    <row r="48" customFormat="false" ht="15" hidden="false" customHeight="false" outlineLevel="0" collapsed="false">
      <c r="A48" s="31" t="s">
        <v>51</v>
      </c>
      <c r="B48" s="31"/>
      <c r="C48" s="31"/>
      <c r="D48" s="31"/>
      <c r="E48" s="31"/>
      <c r="F48" s="31"/>
      <c r="G48" s="31"/>
      <c r="H48" s="31"/>
      <c r="I48" s="31"/>
      <c r="J48" s="31"/>
    </row>
  </sheetData>
  <mergeCells count="31">
    <mergeCell ref="A1:B4"/>
    <mergeCell ref="C1:J1"/>
    <mergeCell ref="C2:J2"/>
    <mergeCell ref="C3:J3"/>
    <mergeCell ref="C4:J4"/>
    <mergeCell ref="A6:J6"/>
    <mergeCell ref="A7:J7"/>
    <mergeCell ref="A9:F9"/>
    <mergeCell ref="G9:H9"/>
    <mergeCell ref="I9:J9"/>
    <mergeCell ref="A10:F10"/>
    <mergeCell ref="G10:H10"/>
    <mergeCell ref="I10:J10"/>
    <mergeCell ref="A11:F11"/>
    <mergeCell ref="G11:H11"/>
    <mergeCell ref="I11:J11"/>
    <mergeCell ref="H27:I27"/>
    <mergeCell ref="H28:I28"/>
    <mergeCell ref="H29:I29"/>
    <mergeCell ref="H30:I30"/>
    <mergeCell ref="H31:I31"/>
    <mergeCell ref="H32:I32"/>
    <mergeCell ref="H33:I33"/>
    <mergeCell ref="A35:J35"/>
    <mergeCell ref="A38:H38"/>
    <mergeCell ref="A39:H39"/>
    <mergeCell ref="A40:H40"/>
    <mergeCell ref="H43:J43"/>
    <mergeCell ref="A46:C46"/>
    <mergeCell ref="H46:J46"/>
    <mergeCell ref="A48:J48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7" t="s">
        <v>63</v>
      </c>
    </row>
    <row r="4" customFormat="false" ht="15" hidden="false" customHeight="false" outlineLevel="0" collapsed="false">
      <c r="B4" s="38" t="s">
        <v>64</v>
      </c>
    </row>
    <row r="5" customFormat="false" ht="15" hidden="false" customHeight="false" outlineLevel="0" collapsed="false">
      <c r="B5" s="38" t="s">
        <v>65</v>
      </c>
    </row>
    <row r="6" customFormat="false" ht="15" hidden="false" customHeight="false" outlineLevel="0" collapsed="false">
      <c r="B6" s="38" t="s">
        <v>66</v>
      </c>
    </row>
    <row r="7" customFormat="false" ht="15" hidden="false" customHeight="false" outlineLevel="0" collapsed="false">
      <c r="B7" s="38" t="s">
        <v>67</v>
      </c>
    </row>
    <row r="9" customFormat="false" ht="15" hidden="false" customHeight="false" outlineLevel="0" collapsed="false">
      <c r="B9" s="39" t="s">
        <v>51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2026-08-16T09:04:09Z</dcterms:created>
  <dc:creator>openpyxl</dc:creator>
  <dc:description/>
  <dc:language>en-US</dc:language>
  <cp:lastModifiedBy/>
  <dcterms:modified xsi:type="dcterms:W3CDTF">2026-08-16T09:04:09Z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