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(Blank)'!$A$1:$I$42</definedName>
    <definedName function="false" hidden="false" localSheetId="1" name="_xlnm.Print_Titles" vbProcedure="false">'Quotation (Blank)'!$13:$13</definedName>
    <definedName function="false" hidden="false" localSheetId="0" name="_xlnm.Print_Area" vbProcedure="false">'Quotation (Sample)'!$A$1:$I$43</definedName>
    <definedName function="false" hidden="false" localSheetId="0" name="_xlnm.Print_Titles" vbProcedure="false">'Quotation (Sample)'!$13:$13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<sst xmlns="http://schemas.openxmlformats.org/spreadsheetml/2006/main" count="98" uniqueCount="69">
  <si>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</si>
  <si>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</si>
  <si>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</si>
  <si>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</si>
  <si>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BILL TO</t>
  </si>
  <si>
    <t xml:space="preserve">Verma Interiors &amp; Associates</t>
  </si>
  <si>
    <t xml:space="preserve">Quotation No.</t>
  </si>
  <si>
    <t xml:space="preserve">QTN-2026-0142</t>
  </si>
  <si>
    <t xml:space="preserve">Plot 45, Industrial Area Phase 2, Chandigarh 160002</t>
  </si>
  <si>
    <t xml:space="preserve">Date</t>
  </si>
  <si>
    <t xml:space="preserve">14/08/2026</t>
  </si>
  <si>
    <t xml:space="preserve">GSTIN: 04AAHFV5678K1Z3   ·   Attn: Mr. Rohit Verma</t>
  </si>
  <si>
    <t xml:space="preserve">Valid Until</t>
  </si>
  <si>
    <t xml:space="preserve">28/08/2026</t>
  </si>
  <si>
    <t xml:space="preserve">S.No</t>
  </si>
  <si>
    <t xml:space="preserve">Image</t>
  </si>
  <si>
    <t xml:space="preserve">Description of Goods</t>
  </si>
  <si>
    <t xml:space="preserve">HSN/SAC</t>
  </si>
  <si>
    <t xml:space="preserve">Qty</t>
  </si>
  <si>
    <t xml:space="preserve">Unit</t>
  </si>
  <si>
    <t xml:space="preserve">Rate (Rs)</t>
  </si>
  <si>
    <t xml:space="preserve">Disc %</t>
  </si>
  <si>
    <t xml:space="preserve">Amount (Rs)</t>
  </si>
  <si>
    <t xml:space="preserve">BWP Marine Plywood 18mm — 8×4 ft sheet</t>
  </si>
  <si>
    <t xml:space="preserve">4412</t>
  </si>
  <si>
    <t xml:space="preserve">Nos</t>
  </si>
  <si>
    <t xml:space="preserve">Decorative Laminate 1mm — Walnut Matt</t>
  </si>
  <si>
    <t xml:space="preserve">3921</t>
  </si>
  <si>
    <t xml:space="preserve">Soft-Close Hinges — Clip-on, 0° crank</t>
  </si>
  <si>
    <t xml:space="preserve">8302</t>
  </si>
  <si>
    <t xml:space="preserve">Pcs</t>
  </si>
  <si>
    <t xml:space="preserve">Telescopic Drawer Channel 18" — SS</t>
  </si>
  <si>
    <t xml:space="preserve">Pair</t>
  </si>
  <si>
    <t xml:space="preserve">SS D-Handle 288mm — Brushed</t>
  </si>
  <si>
    <t xml:space="preserve">Edge Banding Tape 22mm — Walnut, 50m roll</t>
  </si>
  <si>
    <t xml:space="preserve">3920</t>
  </si>
  <si>
    <t xml:space="preserve">Roll</t>
  </si>
  <si>
    <t xml:space="preserve">Sub-total</t>
  </si>
  <si>
    <t xml:space="preserve">GST: CGST + SGST within your state; IGST inter-state. Edit the shaded % cells.
Images: right-click any image → Change Picture. New rows: copy an image cell’s picture across.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</si>
  <si>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</si>
  <si>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</si>
  <si>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</si>
  <si>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</si>
  <si>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</si>
  <si>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Prices are ex-showroom Ludhiana; freight and unloading extra at actuals.</t>
  </si>
  <si>
    <t xml:space="preserve">2.  Payment: 50% advance with order, balance before dispatch.</t>
  </si>
  <si>
    <t xml:space="preserve">3.  Delivery: 5–7 working days from order confirmation.</t>
  </si>
  <si>
    <t xml:space="preserve">4.  Prices valid for the period stated above and subject to change thereafter.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</si>
  <si>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</si>
  <si>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</si>
  <si>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</si>
  <si>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</si>
  <si>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</si>
  <si>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</si>
  <si>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</si>
  <si>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below — then delete this tip.</t>
  </si>
  <si>
    <t xml:space="preserve">Customer name</t>
  </si>
  <si>
    <t xml:space="preserve">Customer address</t>
  </si>
  <si>
    <t xml:space="preserve">Customer GSTIN</t>
  </si>
  <si>
    <t xml:space="preserve">1.  Prices valid for the period stated above.</t>
  </si>
  <si>
    <t xml:space="preserve">2.  Payment terms: ____________________________.</t>
  </si>
  <si>
    <t xml:space="preserve">3.  Delivery: ____________________________.</t>
  </si>
  <si>
    <t xml:space="preserve">For (Your Company Name)</t>
  </si>
  <si>
    <t xml:space="preserve">How to use this format</t>
  </si>
  <si>
    <t xml:space="preserve">1.  “Quotation (Sample)” shows it working — “Quotation (Blank)” is yours.</t>
  </si>
  <si>
    <t xml:space="preserve">2.  Images: right-click any image → Change Picture → choose your product photo (square photos look best).</t>
  </si>
  <si>
    <t xml:space="preserve">3.  Amounts, totals, GST and amount-in-words calculate themselves. Edit the shaded % cells for GST.</t>
  </si>
  <si>
    <t xml:space="preserve">4.  More rows? Click the last Amount cell, press Tab, then copy the image from any row into the new one.</t>
  </si>
  <si>
    <t xml:space="preserve">5.  Hidden columns L–O power the amount-in-words — leave them in place.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</si>
</sst>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2.png"/><Relationship Id="rId4" Type="http://schemas.openxmlformats.org/officeDocument/2006/relationships/image" Target="../media/image2.png"/><Relationship Id="rId5" Type="http://schemas.openxmlformats.org/officeDocument/2006/relationships/image" Target="../media/image2.png"/><Relationship Id="rId6" Type="http://schemas.openxmlformats.org/officeDocument/2006/relationships/image" Target="../media/image2.png"/><Relationship Id="rId7" Type="http://schemas.openxmlformats.org/officeDocument/2006/relationships/image" Target="../media/image2.png"/><Relationship Id="rId8" Type="http://schemas.openxmlformats.org/officeDocument/2006/relationships/image" Target="../media/image2.png"/><Relationship Id="rId9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131040</xdr:rowOff>
    </xdr:from>
    <xdr:to>
      <xdr:col>1</xdr:col>
      <xdr:colOff>475920</xdr:colOff>
      <xdr:row>13</xdr:row>
      <xdr:rowOff>416520</xdr:rowOff>
    </xdr:to>
    <xdr:pic>
      <xdr:nvPicPr>
        <xdr:cNvPr id="1" name="Image 2" descr="Picture"/>
        <xdr:cNvPicPr/>
      </xdr:nvPicPr>
      <xdr:blipFill>
        <a:blip r:embed="rId2"/>
        <a:stretch/>
      </xdr:blipFill>
      <xdr:spPr>
        <a:xfrm>
          <a:off x="352440" y="26100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13</xdr:row>
      <xdr:rowOff>473760</xdr:rowOff>
    </xdr:from>
    <xdr:to>
      <xdr:col>1</xdr:col>
      <xdr:colOff>475920</xdr:colOff>
      <xdr:row>14</xdr:row>
      <xdr:rowOff>416160</xdr:rowOff>
    </xdr:to>
    <xdr:pic>
      <xdr:nvPicPr>
        <xdr:cNvPr id="2" name="Image 3" descr="Picture"/>
        <xdr:cNvPicPr/>
      </xdr:nvPicPr>
      <xdr:blipFill>
        <a:blip r:embed="rId3"/>
        <a:stretch/>
      </xdr:blipFill>
      <xdr:spPr>
        <a:xfrm>
          <a:off x="352440" y="31431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</xdr:row>
      <xdr:rowOff>473760</xdr:rowOff>
    </xdr:from>
    <xdr:to>
      <xdr:col>1</xdr:col>
      <xdr:colOff>475920</xdr:colOff>
      <xdr:row>15</xdr:row>
      <xdr:rowOff>416160</xdr:rowOff>
    </xdr:to>
    <xdr:pic>
      <xdr:nvPicPr>
        <xdr:cNvPr id="3" name="Image 4" descr="Picture"/>
        <xdr:cNvPicPr/>
      </xdr:nvPicPr>
      <xdr:blipFill>
        <a:blip r:embed="rId4"/>
        <a:stretch/>
      </xdr:blipFill>
      <xdr:spPr>
        <a:xfrm>
          <a:off x="352440" y="36766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15</xdr:row>
      <xdr:rowOff>473760</xdr:rowOff>
    </xdr:from>
    <xdr:to>
      <xdr:col>1</xdr:col>
      <xdr:colOff>475920</xdr:colOff>
      <xdr:row>16</xdr:row>
      <xdr:rowOff>416520</xdr:rowOff>
    </xdr:to>
    <xdr:pic>
      <xdr:nvPicPr>
        <xdr:cNvPr id="4" name="Image 5" descr="Picture"/>
        <xdr:cNvPicPr/>
      </xdr:nvPicPr>
      <xdr:blipFill>
        <a:blip r:embed="rId5"/>
        <a:stretch/>
      </xdr:blipFill>
      <xdr:spPr>
        <a:xfrm>
          <a:off x="352440" y="42102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16</xdr:row>
      <xdr:rowOff>473760</xdr:rowOff>
    </xdr:from>
    <xdr:to>
      <xdr:col>1</xdr:col>
      <xdr:colOff>475920</xdr:colOff>
      <xdr:row>17</xdr:row>
      <xdr:rowOff>416160</xdr:rowOff>
    </xdr:to>
    <xdr:pic>
      <xdr:nvPicPr>
        <xdr:cNvPr id="5" name="Image 6" descr="Picture"/>
        <xdr:cNvPicPr/>
      </xdr:nvPicPr>
      <xdr:blipFill>
        <a:blip r:embed="rId6"/>
        <a:stretch/>
      </xdr:blipFill>
      <xdr:spPr>
        <a:xfrm>
          <a:off x="352440" y="47433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473760</xdr:rowOff>
    </xdr:from>
    <xdr:to>
      <xdr:col>1</xdr:col>
      <xdr:colOff>475920</xdr:colOff>
      <xdr:row>18</xdr:row>
      <xdr:rowOff>416160</xdr:rowOff>
    </xdr:to>
    <xdr:pic>
      <xdr:nvPicPr>
        <xdr:cNvPr id="6" name="Image 7" descr="Picture"/>
        <xdr:cNvPicPr/>
      </xdr:nvPicPr>
      <xdr:blipFill>
        <a:blip r:embed="rId7"/>
        <a:stretch/>
      </xdr:blipFill>
      <xdr:spPr>
        <a:xfrm>
          <a:off x="352440" y="52768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18</xdr:row>
      <xdr:rowOff>473760</xdr:rowOff>
    </xdr:from>
    <xdr:to>
      <xdr:col>1</xdr:col>
      <xdr:colOff>475920</xdr:colOff>
      <xdr:row>19</xdr:row>
      <xdr:rowOff>416520</xdr:rowOff>
    </xdr:to>
    <xdr:pic>
      <xdr:nvPicPr>
        <xdr:cNvPr id="7" name="Image 8" descr="Picture"/>
        <xdr:cNvPicPr/>
      </xdr:nvPicPr>
      <xdr:blipFill>
        <a:blip r:embed="rId8"/>
        <a:stretch/>
      </xdr:blipFill>
      <xdr:spPr>
        <a:xfrm>
          <a:off x="352440" y="58104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19</xdr:row>
      <xdr:rowOff>473760</xdr:rowOff>
    </xdr:from>
    <xdr:to>
      <xdr:col>1</xdr:col>
      <xdr:colOff>475920</xdr:colOff>
      <xdr:row>20</xdr:row>
      <xdr:rowOff>416160</xdr:rowOff>
    </xdr:to>
    <xdr:pic>
      <xdr:nvPicPr>
        <xdr:cNvPr id="8" name="Image 9" descr="Picture"/>
        <xdr:cNvPicPr/>
      </xdr:nvPicPr>
      <xdr:blipFill>
        <a:blip r:embed="rId9"/>
        <a:stretch/>
      </xdr:blipFill>
      <xdr:spPr>
        <a:xfrm>
          <a:off x="352440" y="63435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9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12</xdr:row>
      <xdr:rowOff>131040</xdr:rowOff>
    </xdr:from>
    <xdr:to>
      <xdr:col>1</xdr:col>
      <xdr:colOff>475920</xdr:colOff>
      <xdr:row>13</xdr:row>
      <xdr:rowOff>416520</xdr:rowOff>
    </xdr:to>
    <xdr:pic>
      <xdr:nvPicPr>
        <xdr:cNvPr id="10" name="Image 2" descr="Picture"/>
        <xdr:cNvPicPr/>
      </xdr:nvPicPr>
      <xdr:blipFill>
        <a:blip r:embed="rId2"/>
        <a:stretch/>
      </xdr:blipFill>
      <xdr:spPr>
        <a:xfrm>
          <a:off x="352440" y="26100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13</xdr:row>
      <xdr:rowOff>473760</xdr:rowOff>
    </xdr:from>
    <xdr:to>
      <xdr:col>1</xdr:col>
      <xdr:colOff>475920</xdr:colOff>
      <xdr:row>14</xdr:row>
      <xdr:rowOff>416160</xdr:rowOff>
    </xdr:to>
    <xdr:pic>
      <xdr:nvPicPr>
        <xdr:cNvPr id="11" name="Image 3" descr="Picture"/>
        <xdr:cNvPicPr/>
      </xdr:nvPicPr>
      <xdr:blipFill>
        <a:blip r:embed="rId3"/>
        <a:stretch/>
      </xdr:blipFill>
      <xdr:spPr>
        <a:xfrm>
          <a:off x="352440" y="31431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14</xdr:row>
      <xdr:rowOff>473760</xdr:rowOff>
    </xdr:from>
    <xdr:to>
      <xdr:col>1</xdr:col>
      <xdr:colOff>475920</xdr:colOff>
      <xdr:row>15</xdr:row>
      <xdr:rowOff>416160</xdr:rowOff>
    </xdr:to>
    <xdr:pic>
      <xdr:nvPicPr>
        <xdr:cNvPr id="12" name="Image 4" descr="Picture"/>
        <xdr:cNvPicPr/>
      </xdr:nvPicPr>
      <xdr:blipFill>
        <a:blip r:embed="rId4"/>
        <a:stretch/>
      </xdr:blipFill>
      <xdr:spPr>
        <a:xfrm>
          <a:off x="352440" y="36766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15</xdr:row>
      <xdr:rowOff>473760</xdr:rowOff>
    </xdr:from>
    <xdr:to>
      <xdr:col>1</xdr:col>
      <xdr:colOff>475920</xdr:colOff>
      <xdr:row>16</xdr:row>
      <xdr:rowOff>416520</xdr:rowOff>
    </xdr:to>
    <xdr:pic>
      <xdr:nvPicPr>
        <xdr:cNvPr id="13" name="Image 5" descr="Picture"/>
        <xdr:cNvPicPr/>
      </xdr:nvPicPr>
      <xdr:blipFill>
        <a:blip r:embed="rId5"/>
        <a:stretch/>
      </xdr:blipFill>
      <xdr:spPr>
        <a:xfrm>
          <a:off x="352440" y="42102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16</xdr:row>
      <xdr:rowOff>473760</xdr:rowOff>
    </xdr:from>
    <xdr:to>
      <xdr:col>1</xdr:col>
      <xdr:colOff>475920</xdr:colOff>
      <xdr:row>17</xdr:row>
      <xdr:rowOff>416160</xdr:rowOff>
    </xdr:to>
    <xdr:pic>
      <xdr:nvPicPr>
        <xdr:cNvPr id="14" name="Image 6" descr="Picture"/>
        <xdr:cNvPicPr/>
      </xdr:nvPicPr>
      <xdr:blipFill>
        <a:blip r:embed="rId6"/>
        <a:stretch/>
      </xdr:blipFill>
      <xdr:spPr>
        <a:xfrm>
          <a:off x="352440" y="47433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17</xdr:row>
      <xdr:rowOff>473760</xdr:rowOff>
    </xdr:from>
    <xdr:to>
      <xdr:col>1</xdr:col>
      <xdr:colOff>475920</xdr:colOff>
      <xdr:row>18</xdr:row>
      <xdr:rowOff>416160</xdr:rowOff>
    </xdr:to>
    <xdr:pic>
      <xdr:nvPicPr>
        <xdr:cNvPr id="15" name="Image 7" descr="Picture"/>
        <xdr:cNvPicPr/>
      </xdr:nvPicPr>
      <xdr:blipFill>
        <a:blip r:embed="rId7"/>
        <a:stretch/>
      </xdr:blipFill>
      <xdr:spPr>
        <a:xfrm>
          <a:off x="352440" y="527688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18</xdr:row>
      <xdr:rowOff>473760</xdr:rowOff>
    </xdr:from>
    <xdr:to>
      <xdr:col>1</xdr:col>
      <xdr:colOff>475920</xdr:colOff>
      <xdr:row>19</xdr:row>
      <xdr:rowOff>416520</xdr:rowOff>
    </xdr:to>
    <xdr:pic>
      <xdr:nvPicPr>
        <xdr:cNvPr id="16" name="Image 8" descr="Picture"/>
        <xdr:cNvPicPr/>
      </xdr:nvPicPr>
      <xdr:blipFill>
        <a:blip r:embed="rId8"/>
        <a:stretch/>
      </xdr:blipFill>
      <xdr:spPr>
        <a:xfrm>
          <a:off x="352440" y="5810400"/>
          <a:ext cx="475920" cy="47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19</xdr:row>
      <xdr:rowOff>473760</xdr:rowOff>
    </xdr:from>
    <xdr:to>
      <xdr:col>1</xdr:col>
      <xdr:colOff>475920</xdr:colOff>
      <xdr:row>20</xdr:row>
      <xdr:rowOff>416160</xdr:rowOff>
    </xdr:to>
    <xdr:pic>
      <xdr:nvPicPr>
        <xdr:cNvPr id="17" name="Image 9" descr="Picture"/>
        <xdr:cNvPicPr/>
      </xdr:nvPicPr>
      <xdr:blipFill>
        <a:blip r:embed="rId9"/>
        <a:stretch/>
      </xdr:blipFill>
      <xdr:spPr>
        <a:xfrm>
          <a:off x="352440" y="6343560"/>
          <a:ext cx="475920" cy="47592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ImgItemsQB" displayName="ImgItemsQB" ref="A13:I21" headerRowCount="1" totalsRowCount="0" totalsRowShown="0">
  <autoFilter ref="A13:I21"/>
  <tableColumns count="9">
    <tableColumn id="1" name="S.No"/>
    <tableColumn id="2" name="Image"/>
    <tableColumn id="3" name="Description of Goods"/>
    <tableColumn id="4" name="HSN/SAC"/>
    <tableColumn id="5" name="Qty"/>
    <tableColumn id="6" name="Unit"/>
    <tableColumn id="7" name="Rate (Rs)"/>
    <tableColumn id="8" name="Disc %"/>
    <tableColumn id="9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ImgItemsQS" displayName="ImgItemsQS" ref="A13:I21" headerRowCount="1" totalsRowCount="0" totalsRowShown="0">
  <autoFilter ref="A13:I21"/>
  <tableColumns count="9">
    <tableColumn id="1" name="S.No"/>
    <tableColumn id="2" name="Image"/>
    <tableColumn id="3" name="Description of Goods"/>
    <tableColumn id="4" name="HSN/SAC"/>
    <tableColumn id="5" name="Qty"/>
    <tableColumn id="6" name="Unit"/>
    <tableColumn id="7" name="Rate (Rs)"/>
    <tableColumn id="8" name="Disc %"/>
    <tableColumn id="9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.61"/>
    <col collapsed="false" customWidth="true" hidden="false" outlineLevel="0" max="3" min="3" style="0" width="30"/>
    <col collapsed="false" customWidth="true" hidden="false" outlineLevel="0" max="4" min="4" style="0" width="9"/>
    <col collapsed="false" customWidth="true" hidden="false" outlineLevel="0" max="5" min="5" style="0" width="6.51"/>
    <col collapsed="false" customWidth="true" hidden="false" outlineLevel="0" max="6" min="6" style="0" width="7"/>
    <col collapsed="false" customWidth="true" hidden="false" outlineLevel="0" max="7" min="7" style="0" width="11"/>
    <col collapsed="false" customWidth="true" hidden="false" outlineLevel="0" max="8" min="8" style="0" width="7.5"/>
    <col collapsed="false" customWidth="true" hidden="false" outlineLevel="0" max="9" min="9" style="0" width="13.5"/>
    <col collapsed="false" customWidth="true" hidden="false" outlineLevel="0" max="10" min="10" style="0" width="3"/>
    <col collapsed="false" customWidth="true" hidden="true" outlineLevel="0" max="15" min="12" style="0" width="11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  <c r="I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  <c r="I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8" customFormat="false" ht="15" hidden="false" customHeight="false" outlineLevel="0" collapsed="false">
      <c r="A8" s="5" t="s">
        <v>4</v>
      </c>
    </row>
    <row r="9" customFormat="false" ht="15" hidden="false" customHeight="false" outlineLevel="0" collapsed="false">
      <c r="A9" s="6" t="s">
        <v>5</v>
      </c>
      <c r="B9" s="6"/>
      <c r="C9" s="6"/>
      <c r="D9" s="6"/>
      <c r="E9" s="6"/>
      <c r="G9" s="7" t="s">
        <v>6</v>
      </c>
      <c r="H9" s="8" t="s">
        <v>7</v>
      </c>
      <c r="I9" s="8"/>
    </row>
    <row r="10" customFormat="false" ht="15" hidden="false" customHeight="false" outlineLevel="0" collapsed="false">
      <c r="A10" s="9" t="s">
        <v>8</v>
      </c>
      <c r="B10" s="9"/>
      <c r="C10" s="9"/>
      <c r="D10" s="9"/>
      <c r="E10" s="9"/>
      <c r="G10" s="7" t="s">
        <v>9</v>
      </c>
      <c r="H10" s="8" t="s">
        <v>10</v>
      </c>
      <c r="I10" s="8"/>
    </row>
    <row r="11" customFormat="false" ht="15" hidden="false" customHeight="false" outlineLevel="0" collapsed="false">
      <c r="A11" s="9" t="s">
        <v>11</v>
      </c>
      <c r="B11" s="9"/>
      <c r="C11" s="9"/>
      <c r="D11" s="9"/>
      <c r="E11" s="9"/>
      <c r="G11" s="7" t="s">
        <v>12</v>
      </c>
      <c r="H11" s="8" t="s">
        <v>13</v>
      </c>
      <c r="I11" s="8"/>
    </row>
    <row r="13" customFormat="false" ht="15" hidden="false" customHeight="false" outlineLevel="0" collapsed="false">
      <c r="A13" s="10" t="s">
        <v>14</v>
      </c>
      <c r="B13" s="10" t="s">
        <v>15</v>
      </c>
      <c r="C13" s="11" t="s">
        <v>16</v>
      </c>
      <c r="D13" s="10" t="s">
        <v>17</v>
      </c>
      <c r="E13" s="10" t="s">
        <v>18</v>
      </c>
      <c r="F13" s="10" t="s">
        <v>19</v>
      </c>
      <c r="G13" s="10" t="s">
        <v>20</v>
      </c>
      <c r="H13" s="10" t="s">
        <v>21</v>
      </c>
      <c r="I13" s="10" t="s">
        <v>22</v>
      </c>
    </row>
    <row r="14" customFormat="false" ht="42" hidden="false" customHeight="true" outlineLevel="0" collapsed="false">
      <c r="A14" s="12" t="n">
        <f aca="false">IF($C14="","",ROW()-13)</f>
        <v>1</v>
      </c>
      <c r="B14" s="12"/>
      <c r="C14" s="13" t="s">
        <v>23</v>
      </c>
      <c r="D14" s="12" t="s">
        <v>24</v>
      </c>
      <c r="E14" s="12" t="n">
        <v>25</v>
      </c>
      <c r="F14" s="12" t="s">
        <v>25</v>
      </c>
      <c r="G14" s="14" t="n">
        <v>2150</v>
      </c>
      <c r="H14" s="15" t="n">
        <v>0.05</v>
      </c>
      <c r="I14" s="14" t="n">
        <f aca="false">IF(OR($E14="",$G14=""),"",ROUND($E14*$G14*(1-IF($H14="",0,$H14)),2))</f>
        <v>51062.5</v>
      </c>
    </row>
    <row r="15" customFormat="false" ht="42" hidden="false" customHeight="true" outlineLevel="0" collapsed="false">
      <c r="A15" s="12" t="n">
        <f aca="false">IF($C15="","",ROW()-13)</f>
        <v>2</v>
      </c>
      <c r="B15" s="12"/>
      <c r="C15" s="13" t="s">
        <v>26</v>
      </c>
      <c r="D15" s="12" t="s">
        <v>27</v>
      </c>
      <c r="E15" s="12" t="n">
        <v>30</v>
      </c>
      <c r="F15" s="12" t="s">
        <v>25</v>
      </c>
      <c r="G15" s="14" t="n">
        <v>1240</v>
      </c>
      <c r="H15" s="15" t="n">
        <v>0.05</v>
      </c>
      <c r="I15" s="14" t="n">
        <f aca="false">IF(OR($E15="",$G15=""),"",ROUND($E15*$G15*(1-IF($H15="",0,$H15)),2))</f>
        <v>35340</v>
      </c>
    </row>
    <row r="16" customFormat="false" ht="42" hidden="false" customHeight="true" outlineLevel="0" collapsed="false">
      <c r="A16" s="12" t="n">
        <f aca="false">IF($C16="","",ROW()-13)</f>
        <v>3</v>
      </c>
      <c r="B16" s="12"/>
      <c r="C16" s="13" t="s">
        <v>28</v>
      </c>
      <c r="D16" s="12" t="s">
        <v>29</v>
      </c>
      <c r="E16" s="12" t="n">
        <v>48</v>
      </c>
      <c r="F16" s="12" t="s">
        <v>30</v>
      </c>
      <c r="G16" s="14" t="n">
        <v>185</v>
      </c>
      <c r="H16" s="15" t="n">
        <v>0.1</v>
      </c>
      <c r="I16" s="14" t="n">
        <f aca="false">IF(OR($E16="",$G16=""),"",ROUND($E16*$G16*(1-IF($H16="",0,$H16)),2))</f>
        <v>7992</v>
      </c>
    </row>
    <row r="17" customFormat="false" ht="42" hidden="false" customHeight="true" outlineLevel="0" collapsed="false">
      <c r="A17" s="12" t="n">
        <f aca="false">IF($C17="","",ROW()-13)</f>
        <v>4</v>
      </c>
      <c r="B17" s="12"/>
      <c r="C17" s="13" t="s">
        <v>31</v>
      </c>
      <c r="D17" s="12" t="s">
        <v>29</v>
      </c>
      <c r="E17" s="12" t="n">
        <v>24</v>
      </c>
      <c r="F17" s="12" t="s">
        <v>32</v>
      </c>
      <c r="G17" s="14" t="n">
        <v>410</v>
      </c>
      <c r="H17" s="15" t="n">
        <v>0.1</v>
      </c>
      <c r="I17" s="14" t="n">
        <f aca="false">IF(OR($E17="",$G17=""),"",ROUND($E17*$G17*(1-IF($H17="",0,$H17)),2))</f>
        <v>8856</v>
      </c>
    </row>
    <row r="18" customFormat="false" ht="42" hidden="false" customHeight="true" outlineLevel="0" collapsed="false">
      <c r="A18" s="12" t="n">
        <f aca="false">IF($C18="","",ROW()-13)</f>
        <v>5</v>
      </c>
      <c r="B18" s="12"/>
      <c r="C18" s="13" t="s">
        <v>33</v>
      </c>
      <c r="D18" s="12" t="s">
        <v>29</v>
      </c>
      <c r="E18" s="12" t="n">
        <v>36</v>
      </c>
      <c r="F18" s="12" t="s">
        <v>30</v>
      </c>
      <c r="G18" s="14" t="n">
        <v>265</v>
      </c>
      <c r="H18" s="15" t="n">
        <v>0.1</v>
      </c>
      <c r="I18" s="14" t="n">
        <f aca="false">IF(OR($E18="",$G18=""),"",ROUND($E18*$G18*(1-IF($H18="",0,$H18)),2))</f>
        <v>8586</v>
      </c>
    </row>
    <row r="19" customFormat="false" ht="42" hidden="false" customHeight="true" outlineLevel="0" collapsed="false">
      <c r="A19" s="12" t="n">
        <f aca="false">IF($C19="","",ROW()-13)</f>
        <v>6</v>
      </c>
      <c r="B19" s="12"/>
      <c r="C19" s="13" t="s">
        <v>34</v>
      </c>
      <c r="D19" s="12" t="s">
        <v>35</v>
      </c>
      <c r="E19" s="12" t="n">
        <v>12</v>
      </c>
      <c r="F19" s="12" t="s">
        <v>36</v>
      </c>
      <c r="G19" s="14" t="n">
        <v>540</v>
      </c>
      <c r="H19" s="15"/>
      <c r="I19" s="14" t="n">
        <f aca="false">IF(OR($E19="",$G19=""),"",ROUND($E19*$G19*(1-IF($H19="",0,$H19)),2))</f>
        <v>6480</v>
      </c>
    </row>
    <row r="20" customFormat="false" ht="42" hidden="false" customHeight="true" outlineLevel="0" collapsed="false">
      <c r="A20" s="12" t="str">
        <f aca="false">IF($C20="","",ROW()-13)</f>
        <v/>
      </c>
      <c r="B20" s="12"/>
      <c r="C20" s="13"/>
      <c r="D20" s="12"/>
      <c r="E20" s="12"/>
      <c r="F20" s="12"/>
      <c r="G20" s="14"/>
      <c r="H20" s="15"/>
      <c r="I20" s="14" t="str">
        <f aca="false">IF(OR($E20="",$G20=""),"",ROUND($E20*$G20*(1-IF($H20="",0,$H20)),2))</f>
        <v/>
      </c>
    </row>
    <row r="21" customFormat="false" ht="42" hidden="false" customHeight="true" outlineLevel="0" collapsed="false">
      <c r="A21" s="12" t="str">
        <f aca="false">IF($C21="","",ROW()-13)</f>
        <v/>
      </c>
      <c r="B21" s="12"/>
      <c r="C21" s="13"/>
      <c r="D21" s="12"/>
      <c r="E21" s="12"/>
      <c r="F21" s="12"/>
      <c r="G21" s="14"/>
      <c r="H21" s="15"/>
      <c r="I21" s="14" t="str">
        <f aca="false">IF(OR($E21="",$G21=""),"",ROUND($E21*$G21*(1-IF($H21="",0,$H21)),2))</f>
        <v/>
      </c>
    </row>
    <row r="23" customFormat="false" ht="15" hidden="false" customHeight="false" outlineLevel="0" collapsed="false">
      <c r="G23" s="16" t="s">
        <v>37</v>
      </c>
      <c r="H23" s="16"/>
      <c r="I23" s="17" t="n">
        <f aca="false">IF(COUNT(I$14:INDEX($I:$I,ROW()-1))=0,"",SUM(I$14:INDEX($I:$I,ROW()-1)))</f>
        <v>118316.5</v>
      </c>
      <c r="L23" s="18" t="n">
        <f aca="false">IF($I$27="",0,ROUND($I$27,2))</f>
        <v>139613.48</v>
      </c>
      <c r="M23" s="0" t="str">
        <f aca="false">MID(L24,1,2)</f>
        <v>00</v>
      </c>
      <c r="N23" s="0" t="str">
        <f aca="false">IF(M23="00","",IF(VALUE(M23)=0,"",IF(VALUE(M23)&lt;20,CHOOSE(VALUE(M23),"One","Two","Three","Four","Five","Six","Seven","Eight","Nine","Ten","Eleven","Twelve","Thirteen","Fourteen","Fifteen","Sixteen","Seventeen","Eighteen","Nineteen"),CHOOSE(INT(VALUE(M23)/10)-1,"Twenty","Thirty","Forty","Fifty","Sixty","Seventy","Eighty","Ninety")&amp;IF(MOD(VALUE(M23),10)=0,""," "&amp;CHOOSE(MOD(VALUE(M23),10),"One","Two","Three","Four","Five","Six","Seven","Eight","Nine"))))&amp;" Crore ")</f>
        <v/>
      </c>
      <c r="O23" s="0" t="str">
        <f aca="false">IF(L23=0,"",TRIM("Rupees "&amp;N23&amp;N24&amp;N25&amp;N26&amp;N27&amp;IF(L25&gt;0," and "&amp;IF(VALUE(L25)=0,"",IF(VALUE(L25)&lt;20,CHOOSE(VALUE(L25),"One","Two","Three","Four","Five","Six","Seven","Eight","Nine","Ten","Eleven","Twelve","Thirteen","Fourteen","Fifteen","Sixteen","Seventeen","Eighteen","Nineteen"),CHOOSE(INT(VALUE(L25)/10)-1,"Twenty","Thirty","Forty","Fifty","Sixty","Seventy","Eighty","Ninety")&amp;IF(MOD(VALUE(L25),10)=0,""," "&amp;CHOOSE(MOD(VALUE(L25),10),"One","Two","Three","Four","Five","Six","Seven","Eight","Nine"))))&amp;" Paise","")&amp;" Only"))</f>
        <v>Rupees One Lakh Thirty Nine Thousand Six Hundred Thirteen and Forty Eight Paise Only</v>
      </c>
    </row>
    <row r="24" customFormat="false" ht="15" hidden="false" customHeight="true" outlineLevel="0" collapsed="false">
      <c r="A24" s="19" t="s">
        <v>38</v>
      </c>
      <c r="B24" s="19"/>
      <c r="C24" s="19"/>
      <c r="D24" s="19"/>
      <c r="E24" s="19"/>
      <c r="F24" s="20" t="n">
        <v>0.09</v>
      </c>
      <c r="G24" s="21" t="s">
        <v>39</v>
      </c>
      <c r="H24" s="21"/>
      <c r="I24" s="22" t="n">
        <f aca="false">IF($I$23="","",ROUND($I$23*$F24,2))</f>
        <v>10648.49</v>
      </c>
      <c r="L24" s="0" t="str">
        <f aca="false">TEXT(INT(L23),"000000000")</f>
        <v>000139613</v>
      </c>
      <c r="M24" s="0" t="str">
        <f aca="false">MID(L24,3,2)</f>
        <v>01</v>
      </c>
      <c r="N24" s="0" t="str">
        <f aca="false">IF(M24="00","",IF(VALUE(M24)=0,"",IF(VALUE(M24)&lt;20,CHOOSE(VALUE(M24),"One","Two","Three","Four","Five","Six","Seven","Eight","Nine","Ten","Eleven","Twelve","Thirteen","Fourteen","Fifteen","Sixteen","Seventeen","Eighteen","Nineteen"),CHOOSE(INT(VALUE(M24)/10)-1,"Twenty","Thirty","Forty","Fifty","Sixty","Seventy","Eighty","Ninety")&amp;IF(MOD(VALUE(M24),10)=0,""," "&amp;CHOOSE(MOD(VALUE(M24),10),"One","Two","Three","Four","Five","Six","Seven","Eight","Nine"))))&amp;" Lakh ")</f>
        <v>One Lakh </v>
      </c>
    </row>
    <row r="25" customFormat="false" ht="15" hidden="false" customHeight="false" outlineLevel="0" collapsed="false">
      <c r="A25" s="19"/>
      <c r="B25" s="19"/>
      <c r="C25" s="19"/>
      <c r="D25" s="19"/>
      <c r="E25" s="19"/>
      <c r="F25" s="20" t="n">
        <v>0.09</v>
      </c>
      <c r="G25" s="21" t="s">
        <v>40</v>
      </c>
      <c r="H25" s="21"/>
      <c r="I25" s="22" t="n">
        <f aca="false">IF($I$23="","",ROUND($I$23*$F25,2))</f>
        <v>10648.49</v>
      </c>
      <c r="L25" s="18" t="n">
        <f aca="false">ROUND((L23-INT(L23))*100,0)</f>
        <v>48</v>
      </c>
      <c r="M25" s="0" t="str">
        <f aca="false">MID(L24,5,2)</f>
        <v>39</v>
      </c>
      <c r="N25" s="0" t="str">
        <f aca="false">IF(M25="00","",IF(VALUE(M25)=0,"",IF(VALUE(M25)&lt;20,CHOOSE(VALUE(M25),"One","Two","Three","Four","Five","Six","Seven","Eight","Nine","Ten","Eleven","Twelve","Thirteen","Fourteen","Fifteen","Sixteen","Seventeen","Eighteen","Nineteen"),CHOOSE(INT(VALUE(M25)/10)-1,"Twenty","Thirty","Forty","Fifty","Sixty","Seventy","Eighty","Ninety")&amp;IF(MOD(VALUE(M25),10)=0,""," "&amp;CHOOSE(MOD(VALUE(M25),10),"One","Two","Three","Four","Five","Six","Seven","Eight","Nine"))))&amp;" Thousand ")</f>
        <v>Thirty Nine Thousand </v>
      </c>
    </row>
    <row r="26" customFormat="false" ht="15" hidden="false" customHeight="false" outlineLevel="0" collapsed="false">
      <c r="A26" s="19"/>
      <c r="B26" s="19"/>
      <c r="C26" s="19"/>
      <c r="D26" s="19"/>
      <c r="E26" s="19"/>
      <c r="F26" s="20" t="n">
        <v>0</v>
      </c>
      <c r="G26" s="21" t="s">
        <v>41</v>
      </c>
      <c r="H26" s="21"/>
      <c r="I26" s="22" t="n">
        <f aca="false">IF($I$23="","",ROUND($I$23*$F26,2))</f>
        <v>0</v>
      </c>
      <c r="M26" s="0" t="str">
        <f aca="false">MID(L24,7,1)</f>
        <v>6</v>
      </c>
      <c r="N26" s="0" t="str">
        <f aca="false">IF(VALUE(M26)=0,"",CHOOSE(VALUE(M26),"One","Two","Three","Four","Five","Six","Seven","Eight","Nine")&amp;" Hundred ")</f>
        <v>Six Hundred </v>
      </c>
    </row>
    <row r="27" customFormat="false" ht="15" hidden="false" customHeight="false" outlineLevel="0" collapsed="false">
      <c r="G27" s="23" t="s">
        <v>42</v>
      </c>
      <c r="H27" s="23"/>
      <c r="I27" s="24" t="n">
        <f aca="false">IF(I23="","",ROUND(SUM(I23:I26),2))</f>
        <v>139613.48</v>
      </c>
      <c r="M27" s="0" t="str">
        <f aca="false">MID(L24,8,2)</f>
        <v>13</v>
      </c>
      <c r="N27" s="0" t="str">
        <f aca="false">IF(VALUE(M27)=0,"",IF(VALUE(M27)&lt;20,CHOOSE(VALUE(M27),"One","Two","Three","Four","Five","Six","Seven","Eight","Nine","Ten","Eleven","Twelve","Thirteen","Fourteen","Fifteen","Sixteen","Seventeen","Eighteen","Nineteen"),CHOOSE(INT(VALUE(M27)/10)-1,"Twenty","Thirty","Forty","Fifty","Sixty","Seventy","Eighty","Ninety")&amp;IF(MOD(VALUE(M27),10)=0,""," "&amp;CHOOSE(MOD(VALUE(M27),10),"One","Two","Three","Four","Five","Six","Seven","Eight","Nine"))))</f>
        <v>Thirteen</v>
      </c>
    </row>
    <row r="29" customFormat="false" ht="15" hidden="false" customHeight="false" outlineLevel="0" collapsed="false">
      <c r="A29" s="25" t="str">
        <f aca="false">IF(O23="","Amount in words: —","Amount in words: "&amp;O23)</f>
        <v>Amount in words: Rupees One Lakh Thirty Nine Thousand Six Hundred Thirteen and Forty Eight Paise Only</v>
      </c>
      <c r="B29" s="25"/>
      <c r="C29" s="25"/>
      <c r="D29" s="25"/>
      <c r="E29" s="25"/>
      <c r="F29" s="25"/>
      <c r="G29" s="25"/>
      <c r="H29" s="25"/>
      <c r="I29" s="25"/>
    </row>
    <row r="31" customFormat="false" ht="15" hidden="false" customHeight="false" outlineLevel="0" collapsed="false">
      <c r="A31" s="5" t="s">
        <v>43</v>
      </c>
    </row>
    <row r="32" customFormat="false" ht="15" hidden="false" customHeight="false" outlineLevel="0" collapsed="false">
      <c r="A32" s="26" t="s">
        <v>44</v>
      </c>
      <c r="B32" s="26"/>
      <c r="C32" s="26"/>
      <c r="D32" s="26"/>
      <c r="E32" s="26"/>
      <c r="F32" s="26"/>
    </row>
    <row r="33" customFormat="false" ht="15" hidden="false" customHeight="false" outlineLevel="0" collapsed="false">
      <c r="A33" s="26" t="s">
        <v>45</v>
      </c>
      <c r="B33" s="26"/>
      <c r="C33" s="26"/>
      <c r="D33" s="26"/>
      <c r="E33" s="26"/>
      <c r="F33" s="26"/>
    </row>
    <row r="34" customFormat="false" ht="15" hidden="false" customHeight="false" outlineLevel="0" collapsed="false">
      <c r="A34" s="26" t="s">
        <v>46</v>
      </c>
      <c r="B34" s="26"/>
      <c r="C34" s="26"/>
      <c r="D34" s="26"/>
      <c r="E34" s="26"/>
      <c r="F34" s="26"/>
    </row>
    <row r="35" customFormat="false" ht="15" hidden="false" customHeight="false" outlineLevel="0" collapsed="false">
      <c r="A35" s="26" t="s">
        <v>47</v>
      </c>
      <c r="B35" s="26"/>
      <c r="C35" s="26"/>
      <c r="D35" s="26"/>
      <c r="E35" s="26"/>
      <c r="F35" s="26"/>
    </row>
    <row r="38" customFormat="false" ht="15" hidden="false" customHeight="false" outlineLevel="0" collapsed="false">
      <c r="G38" s="27" t="s">
        <v>48</v>
      </c>
      <c r="H38" s="27"/>
      <c r="I38" s="27"/>
    </row>
    <row r="41" customFormat="false" ht="15" hidden="false" customHeight="false" outlineLevel="0" collapsed="false">
      <c r="A41" s="28" t="s">
        <v>49</v>
      </c>
      <c r="B41" s="28"/>
      <c r="C41" s="28"/>
      <c r="G41" s="28" t="s">
        <v>50</v>
      </c>
      <c r="H41" s="28"/>
      <c r="I41" s="28"/>
    </row>
    <row r="43" customFormat="false" ht="15" hidden="false" customHeight="false" outlineLevel="0" collapsed="false">
      <c r="A43" s="29" t="s">
        <v>51</v>
      </c>
      <c r="B43" s="29"/>
      <c r="C43" s="29"/>
      <c r="D43" s="29"/>
      <c r="E43" s="29"/>
      <c r="F43" s="29"/>
      <c r="G43" s="29"/>
      <c r="H43" s="29"/>
      <c r="I43" s="29"/>
    </row>
  </sheetData>
  <mergeCells count="26">
    <mergeCell ref="A1:B4"/>
    <mergeCell ref="C1:I1"/>
    <mergeCell ref="C2:I2"/>
    <mergeCell ref="C3:I3"/>
    <mergeCell ref="A6:I6"/>
    <mergeCell ref="A9:E9"/>
    <mergeCell ref="H9:I9"/>
    <mergeCell ref="A10:E10"/>
    <mergeCell ref="H10:I10"/>
    <mergeCell ref="A11:E11"/>
    <mergeCell ref="H11:I11"/>
    <mergeCell ref="G23:H23"/>
    <mergeCell ref="A24:E26"/>
    <mergeCell ref="G24:H24"/>
    <mergeCell ref="G25:H25"/>
    <mergeCell ref="G26:H26"/>
    <mergeCell ref="G27:H27"/>
    <mergeCell ref="A29:I29"/>
    <mergeCell ref="A32:F32"/>
    <mergeCell ref="A33:F33"/>
    <mergeCell ref="A34:F34"/>
    <mergeCell ref="A35:F35"/>
    <mergeCell ref="G38:I38"/>
    <mergeCell ref="A41:C41"/>
    <mergeCell ref="G41:I41"/>
    <mergeCell ref="A43:I43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8.61"/>
    <col collapsed="false" customWidth="true" hidden="false" outlineLevel="0" max="3" min="3" style="0" width="30"/>
    <col collapsed="false" customWidth="true" hidden="false" outlineLevel="0" max="4" min="4" style="0" width="9"/>
    <col collapsed="false" customWidth="true" hidden="false" outlineLevel="0" max="5" min="5" style="0" width="6.51"/>
    <col collapsed="false" customWidth="true" hidden="false" outlineLevel="0" max="6" min="6" style="0" width="7"/>
    <col collapsed="false" customWidth="true" hidden="false" outlineLevel="0" max="7" min="7" style="0" width="11"/>
    <col collapsed="false" customWidth="true" hidden="false" outlineLevel="0" max="8" min="8" style="0" width="7.5"/>
    <col collapsed="false" customWidth="true" hidden="false" outlineLevel="0" max="9" min="9" style="0" width="13.5"/>
    <col collapsed="false" customWidth="true" hidden="false" outlineLevel="0" max="10" min="10" style="0" width="3"/>
    <col collapsed="false" customWidth="true" hidden="true" outlineLevel="0" max="15" min="12" style="0" width="11"/>
  </cols>
  <sheetData>
    <row r="1" customFormat="false" ht="19.7" hidden="false" customHeight="false" outlineLevel="0" collapsed="false">
      <c r="A1" s="1"/>
      <c r="B1" s="1"/>
      <c r="C1" s="30" t="s">
        <v>52</v>
      </c>
      <c r="D1" s="30"/>
      <c r="E1" s="30"/>
      <c r="F1" s="30"/>
      <c r="G1" s="30"/>
      <c r="H1" s="30"/>
      <c r="I1" s="30"/>
    </row>
    <row r="2" customFormat="false" ht="15" hidden="false" customHeight="false" outlineLevel="0" collapsed="false">
      <c r="A2" s="1"/>
      <c r="B2" s="1"/>
      <c r="C2" s="31" t="s">
        <v>53</v>
      </c>
      <c r="D2" s="31"/>
      <c r="E2" s="31"/>
      <c r="F2" s="31"/>
      <c r="G2" s="31"/>
      <c r="H2" s="31"/>
      <c r="I2" s="31"/>
    </row>
    <row r="3" customFormat="false" ht="15" hidden="false" customHeight="false" outlineLevel="0" collapsed="false">
      <c r="A3" s="1"/>
      <c r="B3" s="1"/>
      <c r="C3" s="31" t="s">
        <v>54</v>
      </c>
      <c r="D3" s="31"/>
      <c r="E3" s="31"/>
      <c r="F3" s="31"/>
      <c r="G3" s="31"/>
      <c r="H3" s="31"/>
      <c r="I3" s="31"/>
    </row>
    <row r="4" customFormat="false" ht="15" hidden="false" customHeight="false" outlineLevel="0" collapsed="false">
      <c r="A4" s="1"/>
      <c r="B4" s="1"/>
      <c r="C4" s="32" t="s">
        <v>55</v>
      </c>
      <c r="D4" s="32"/>
      <c r="E4" s="32"/>
      <c r="F4" s="32"/>
      <c r="G4" s="32"/>
      <c r="H4" s="32"/>
      <c r="I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8" customFormat="false" ht="15" hidden="false" customHeight="false" outlineLevel="0" collapsed="false">
      <c r="A8" s="5" t="s">
        <v>4</v>
      </c>
    </row>
    <row r="9" customFormat="false" ht="15" hidden="false" customHeight="false" outlineLevel="0" collapsed="false">
      <c r="A9" s="33" t="s">
        <v>56</v>
      </c>
      <c r="B9" s="33"/>
      <c r="C9" s="33"/>
      <c r="D9" s="33"/>
      <c r="E9" s="33"/>
      <c r="G9" s="7" t="s">
        <v>6</v>
      </c>
      <c r="H9" s="8"/>
      <c r="I9" s="8"/>
    </row>
    <row r="10" customFormat="false" ht="15" hidden="false" customHeight="false" outlineLevel="0" collapsed="false">
      <c r="A10" s="34" t="s">
        <v>57</v>
      </c>
      <c r="B10" s="34"/>
      <c r="C10" s="34"/>
      <c r="D10" s="34"/>
      <c r="E10" s="34"/>
      <c r="G10" s="7" t="s">
        <v>9</v>
      </c>
      <c r="H10" s="8"/>
      <c r="I10" s="8"/>
    </row>
    <row r="11" customFormat="false" ht="15" hidden="false" customHeight="false" outlineLevel="0" collapsed="false">
      <c r="A11" s="34" t="s">
        <v>58</v>
      </c>
      <c r="B11" s="34"/>
      <c r="C11" s="34"/>
      <c r="D11" s="34"/>
      <c r="E11" s="34"/>
      <c r="G11" s="7" t="s">
        <v>12</v>
      </c>
      <c r="H11" s="8"/>
      <c r="I11" s="8"/>
    </row>
    <row r="13" customFormat="false" ht="15" hidden="false" customHeight="false" outlineLevel="0" collapsed="false">
      <c r="A13" s="10" t="s">
        <v>14</v>
      </c>
      <c r="B13" s="10" t="s">
        <v>15</v>
      </c>
      <c r="C13" s="11" t="s">
        <v>16</v>
      </c>
      <c r="D13" s="10" t="s">
        <v>17</v>
      </c>
      <c r="E13" s="10" t="s">
        <v>18</v>
      </c>
      <c r="F13" s="10" t="s">
        <v>19</v>
      </c>
      <c r="G13" s="10" t="s">
        <v>20</v>
      </c>
      <c r="H13" s="10" t="s">
        <v>21</v>
      </c>
      <c r="I13" s="10" t="s">
        <v>22</v>
      </c>
    </row>
    <row r="14" customFormat="false" ht="42" hidden="false" customHeight="true" outlineLevel="0" collapsed="false">
      <c r="A14" s="12" t="str">
        <f aca="false">IF($C14="","",ROW()-13)</f>
        <v/>
      </c>
      <c r="B14" s="12"/>
      <c r="C14" s="13"/>
      <c r="D14" s="12"/>
      <c r="E14" s="12"/>
      <c r="F14" s="12"/>
      <c r="G14" s="14"/>
      <c r="H14" s="15"/>
      <c r="I14" s="14" t="str">
        <f aca="false">IF(OR($E14="",$G14=""),"",ROUND($E14*$G14*(1-IF($H14="",0,$H14)),2))</f>
        <v/>
      </c>
    </row>
    <row r="15" customFormat="false" ht="42" hidden="false" customHeight="true" outlineLevel="0" collapsed="false">
      <c r="A15" s="12" t="str">
        <f aca="false">IF($C15="","",ROW()-13)</f>
        <v/>
      </c>
      <c r="B15" s="12"/>
      <c r="C15" s="13"/>
      <c r="D15" s="12"/>
      <c r="E15" s="12"/>
      <c r="F15" s="12"/>
      <c r="G15" s="14"/>
      <c r="H15" s="15"/>
      <c r="I15" s="14" t="str">
        <f aca="false">IF(OR($E15="",$G15=""),"",ROUND($E15*$G15*(1-IF($H15="",0,$H15)),2))</f>
        <v/>
      </c>
    </row>
    <row r="16" customFormat="false" ht="42" hidden="false" customHeight="true" outlineLevel="0" collapsed="false">
      <c r="A16" s="12" t="str">
        <f aca="false">IF($C16="","",ROW()-13)</f>
        <v/>
      </c>
      <c r="B16" s="12"/>
      <c r="C16" s="13"/>
      <c r="D16" s="12"/>
      <c r="E16" s="12"/>
      <c r="F16" s="12"/>
      <c r="G16" s="14"/>
      <c r="H16" s="15"/>
      <c r="I16" s="14" t="str">
        <f aca="false">IF(OR($E16="",$G16=""),"",ROUND($E16*$G16*(1-IF($H16="",0,$H16)),2))</f>
        <v/>
      </c>
    </row>
    <row r="17" customFormat="false" ht="42" hidden="false" customHeight="true" outlineLevel="0" collapsed="false">
      <c r="A17" s="12" t="str">
        <f aca="false">IF($C17="","",ROW()-13)</f>
        <v/>
      </c>
      <c r="B17" s="12"/>
      <c r="C17" s="13"/>
      <c r="D17" s="12"/>
      <c r="E17" s="12"/>
      <c r="F17" s="12"/>
      <c r="G17" s="14"/>
      <c r="H17" s="15"/>
      <c r="I17" s="14" t="str">
        <f aca="false">IF(OR($E17="",$G17=""),"",ROUND($E17*$G17*(1-IF($H17="",0,$H17)),2))</f>
        <v/>
      </c>
    </row>
    <row r="18" customFormat="false" ht="42" hidden="false" customHeight="true" outlineLevel="0" collapsed="false">
      <c r="A18" s="12" t="str">
        <f aca="false">IF($C18="","",ROW()-13)</f>
        <v/>
      </c>
      <c r="B18" s="12"/>
      <c r="C18" s="13"/>
      <c r="D18" s="12"/>
      <c r="E18" s="12"/>
      <c r="F18" s="12"/>
      <c r="G18" s="14"/>
      <c r="H18" s="15"/>
      <c r="I18" s="14" t="str">
        <f aca="false">IF(OR($E18="",$G18=""),"",ROUND($E18*$G18*(1-IF($H18="",0,$H18)),2))</f>
        <v/>
      </c>
    </row>
    <row r="19" customFormat="false" ht="42" hidden="false" customHeight="true" outlineLevel="0" collapsed="false">
      <c r="A19" s="12" t="str">
        <f aca="false">IF($C19="","",ROW()-13)</f>
        <v/>
      </c>
      <c r="B19" s="12"/>
      <c r="C19" s="13"/>
      <c r="D19" s="12"/>
      <c r="E19" s="12"/>
      <c r="F19" s="12"/>
      <c r="G19" s="14"/>
      <c r="H19" s="15"/>
      <c r="I19" s="14" t="str">
        <f aca="false">IF(OR($E19="",$G19=""),"",ROUND($E19*$G19*(1-IF($H19="",0,$H19)),2))</f>
        <v/>
      </c>
    </row>
    <row r="20" customFormat="false" ht="42" hidden="false" customHeight="true" outlineLevel="0" collapsed="false">
      <c r="A20" s="12" t="str">
        <f aca="false">IF($C20="","",ROW()-13)</f>
        <v/>
      </c>
      <c r="B20" s="12"/>
      <c r="C20" s="13"/>
      <c r="D20" s="12"/>
      <c r="E20" s="12"/>
      <c r="F20" s="12"/>
      <c r="G20" s="14"/>
      <c r="H20" s="15"/>
      <c r="I20" s="14" t="str">
        <f aca="false">IF(OR($E20="",$G20=""),"",ROUND($E20*$G20*(1-IF($H20="",0,$H20)),2))</f>
        <v/>
      </c>
    </row>
    <row r="21" customFormat="false" ht="42" hidden="false" customHeight="true" outlineLevel="0" collapsed="false">
      <c r="A21" s="12" t="str">
        <f aca="false">IF($C21="","",ROW()-13)</f>
        <v/>
      </c>
      <c r="B21" s="12"/>
      <c r="C21" s="13"/>
      <c r="D21" s="12"/>
      <c r="E21" s="12"/>
      <c r="F21" s="12"/>
      <c r="G21" s="14"/>
      <c r="H21" s="15"/>
      <c r="I21" s="14" t="str">
        <f aca="false">IF(OR($E21="",$G21=""),"",ROUND($E21*$G21*(1-IF($H21="",0,$H21)),2))</f>
        <v/>
      </c>
    </row>
    <row r="23" customFormat="false" ht="15" hidden="false" customHeight="false" outlineLevel="0" collapsed="false">
      <c r="G23" s="16" t="s">
        <v>37</v>
      </c>
      <c r="H23" s="16"/>
      <c r="I23" s="17" t="str">
        <f aca="false">IF(COUNT(I$14:INDEX($I:$I,ROW()-1))=0,"",SUM(I$14:INDEX($I:$I,ROW()-1)))</f>
        <v/>
      </c>
      <c r="L23" s="18" t="n">
        <f aca="false">IF($I$27="",0,ROUND($I$27,2))</f>
        <v>0</v>
      </c>
      <c r="M23" s="0" t="str">
        <f aca="false">MID(L24,1,2)</f>
        <v>00</v>
      </c>
      <c r="N23" s="0" t="str">
        <f aca="false">IF(M23="00","",IF(VALUE(M23)=0,"",IF(VALUE(M23)&lt;20,CHOOSE(VALUE(M23),"One","Two","Three","Four","Five","Six","Seven","Eight","Nine","Ten","Eleven","Twelve","Thirteen","Fourteen","Fifteen","Sixteen","Seventeen","Eighteen","Nineteen"),CHOOSE(INT(VALUE(M23)/10)-1,"Twenty","Thirty","Forty","Fifty","Sixty","Seventy","Eighty","Ninety")&amp;IF(MOD(VALUE(M23),10)=0,""," "&amp;CHOOSE(MOD(VALUE(M23),10),"One","Two","Three","Four","Five","Six","Seven","Eight","Nine"))))&amp;" Crore ")</f>
        <v/>
      </c>
      <c r="O23" s="0" t="str">
        <f aca="false">IF(L23=0,"",TRIM("Rupees "&amp;N23&amp;N24&amp;N25&amp;N26&amp;N27&amp;IF(L25&gt;0," and "&amp;IF(VALUE(L25)=0,"",IF(VALUE(L25)&lt;20,CHOOSE(VALUE(L25),"One","Two","Three","Four","Five","Six","Seven","Eight","Nine","Ten","Eleven","Twelve","Thirteen","Fourteen","Fifteen","Sixteen","Seventeen","Eighteen","Nineteen"),CHOOSE(INT(VALUE(L25)/10)-1,"Twenty","Thirty","Forty","Fifty","Sixty","Seventy","Eighty","Ninety")&amp;IF(MOD(VALUE(L25),10)=0,""," "&amp;CHOOSE(MOD(VALUE(L25),10),"One","Two","Three","Four","Five","Six","Seven","Eight","Nine"))))&amp;" Paise","")&amp;" Only"))</f>
        <v/>
      </c>
    </row>
    <row r="24" customFormat="false" ht="15" hidden="false" customHeight="true" outlineLevel="0" collapsed="false">
      <c r="A24" s="19" t="s">
        <v>38</v>
      </c>
      <c r="B24" s="19"/>
      <c r="C24" s="19"/>
      <c r="D24" s="19"/>
      <c r="E24" s="19"/>
      <c r="F24" s="20" t="n">
        <v>0.09</v>
      </c>
      <c r="G24" s="21" t="s">
        <v>39</v>
      </c>
      <c r="H24" s="21"/>
      <c r="I24" s="22" t="str">
        <f aca="false">IF($I$23="","",ROUND($I$23*$F24,2))</f>
        <v/>
      </c>
      <c r="L24" s="0" t="str">
        <f aca="false">TEXT(INT(L23),"000000000")</f>
        <v>000000000</v>
      </c>
      <c r="M24" s="0" t="str">
        <f aca="false">MID(L24,3,2)</f>
        <v>00</v>
      </c>
      <c r="N24" s="0" t="str">
        <f aca="false">IF(M24="00","",IF(VALUE(M24)=0,"",IF(VALUE(M24)&lt;20,CHOOSE(VALUE(M24),"One","Two","Three","Four","Five","Six","Seven","Eight","Nine","Ten","Eleven","Twelve","Thirteen","Fourteen","Fifteen","Sixteen","Seventeen","Eighteen","Nineteen"),CHOOSE(INT(VALUE(M24)/10)-1,"Twenty","Thirty","Forty","Fifty","Sixty","Seventy","Eighty","Ninety")&amp;IF(MOD(VALUE(M24),10)=0,""," "&amp;CHOOSE(MOD(VALUE(M24),10),"One","Two","Three","Four","Five","Six","Seven","Eight","Nine"))))&amp;" Lakh ")</f>
        <v/>
      </c>
    </row>
    <row r="25" customFormat="false" ht="15" hidden="false" customHeight="false" outlineLevel="0" collapsed="false">
      <c r="A25" s="19"/>
      <c r="B25" s="19"/>
      <c r="C25" s="19"/>
      <c r="D25" s="19"/>
      <c r="E25" s="19"/>
      <c r="F25" s="20" t="n">
        <v>0.09</v>
      </c>
      <c r="G25" s="21" t="s">
        <v>40</v>
      </c>
      <c r="H25" s="21"/>
      <c r="I25" s="22" t="str">
        <f aca="false">IF($I$23="","",ROUND($I$23*$F25,2))</f>
        <v/>
      </c>
      <c r="L25" s="18" t="n">
        <f aca="false">ROUND((L23-INT(L23))*100,0)</f>
        <v>0</v>
      </c>
      <c r="M25" s="0" t="str">
        <f aca="false">MID(L24,5,2)</f>
        <v>00</v>
      </c>
      <c r="N25" s="0" t="str">
        <f aca="false">IF(M25="00","",IF(VALUE(M25)=0,"",IF(VALUE(M25)&lt;20,CHOOSE(VALUE(M25),"One","Two","Three","Four","Five","Six","Seven","Eight","Nine","Ten","Eleven","Twelve","Thirteen","Fourteen","Fifteen","Sixteen","Seventeen","Eighteen","Nineteen"),CHOOSE(INT(VALUE(M25)/10)-1,"Twenty","Thirty","Forty","Fifty","Sixty","Seventy","Eighty","Ninety")&amp;IF(MOD(VALUE(M25),10)=0,""," "&amp;CHOOSE(MOD(VALUE(M25),10),"One","Two","Three","Four","Five","Six","Seven","Eight","Nine"))))&amp;" Thousand ")</f>
        <v/>
      </c>
    </row>
    <row r="26" customFormat="false" ht="15" hidden="false" customHeight="false" outlineLevel="0" collapsed="false">
      <c r="A26" s="19"/>
      <c r="B26" s="19"/>
      <c r="C26" s="19"/>
      <c r="D26" s="19"/>
      <c r="E26" s="19"/>
      <c r="F26" s="20" t="n">
        <v>0</v>
      </c>
      <c r="G26" s="21" t="s">
        <v>41</v>
      </c>
      <c r="H26" s="21"/>
      <c r="I26" s="22" t="str">
        <f aca="false">IF($I$23="","",ROUND($I$23*$F26,2))</f>
        <v/>
      </c>
      <c r="M26" s="0" t="str">
        <f aca="false">MID(L24,7,1)</f>
        <v>0</v>
      </c>
      <c r="N26" s="0" t="str">
        <f aca="false">IF(VALUE(M26)=0,"",CHOOSE(VALUE(M26),"One","Two","Three","Four","Five","Six","Seven","Eight","Nine")&amp;" Hundred ")</f>
        <v/>
      </c>
    </row>
    <row r="27" customFormat="false" ht="15" hidden="false" customHeight="false" outlineLevel="0" collapsed="false">
      <c r="G27" s="23" t="s">
        <v>42</v>
      </c>
      <c r="H27" s="23"/>
      <c r="I27" s="24" t="str">
        <f aca="false">IF(I23="","",ROUND(SUM(I23:I26),2))</f>
        <v/>
      </c>
      <c r="M27" s="0" t="str">
        <f aca="false">MID(L24,8,2)</f>
        <v>00</v>
      </c>
      <c r="N27" s="0" t="str">
        <f aca="false">IF(VALUE(M27)=0,"",IF(VALUE(M27)&lt;20,CHOOSE(VALUE(M27),"One","Two","Three","Four","Five","Six","Seven","Eight","Nine","Ten","Eleven","Twelve","Thirteen","Fourteen","Fifteen","Sixteen","Seventeen","Eighteen","Nineteen"),CHOOSE(INT(VALUE(M27)/10)-1,"Twenty","Thirty","Forty","Fifty","Sixty","Seventy","Eighty","Ninety")&amp;IF(MOD(VALUE(M27),10)=0,""," "&amp;CHOOSE(MOD(VALUE(M27),10),"One","Two","Three","Four","Five","Six","Seven","Eight","Nine"))))</f>
        <v/>
      </c>
    </row>
    <row r="29" customFormat="false" ht="15" hidden="false" customHeight="false" outlineLevel="0" collapsed="false">
      <c r="A29" s="25" t="str">
        <f aca="false">IF(O23="","Amount in words: —","Amount in words: "&amp;O23)</f>
        <v>Amount in words: —</v>
      </c>
      <c r="B29" s="25"/>
      <c r="C29" s="25"/>
      <c r="D29" s="25"/>
      <c r="E29" s="25"/>
      <c r="F29" s="25"/>
      <c r="G29" s="25"/>
      <c r="H29" s="25"/>
      <c r="I29" s="25"/>
    </row>
    <row r="31" customFormat="false" ht="15" hidden="false" customHeight="false" outlineLevel="0" collapsed="false">
      <c r="A31" s="5" t="s">
        <v>43</v>
      </c>
    </row>
    <row r="32" customFormat="false" ht="15" hidden="false" customHeight="false" outlineLevel="0" collapsed="false">
      <c r="A32" s="26" t="s">
        <v>59</v>
      </c>
      <c r="B32" s="26"/>
      <c r="C32" s="26"/>
      <c r="D32" s="26"/>
      <c r="E32" s="26"/>
      <c r="F32" s="26"/>
    </row>
    <row r="33" customFormat="false" ht="15" hidden="false" customHeight="false" outlineLevel="0" collapsed="false">
      <c r="A33" s="26" t="s">
        <v>60</v>
      </c>
      <c r="B33" s="26"/>
      <c r="C33" s="26"/>
      <c r="D33" s="26"/>
      <c r="E33" s="26"/>
      <c r="F33" s="26"/>
    </row>
    <row r="34" customFormat="false" ht="15" hidden="false" customHeight="false" outlineLevel="0" collapsed="false">
      <c r="A34" s="26" t="s">
        <v>61</v>
      </c>
      <c r="B34" s="26"/>
      <c r="C34" s="26"/>
      <c r="D34" s="26"/>
      <c r="E34" s="26"/>
      <c r="F34" s="26"/>
    </row>
    <row r="37" customFormat="false" ht="15" hidden="false" customHeight="false" outlineLevel="0" collapsed="false">
      <c r="G37" s="27" t="s">
        <v>62</v>
      </c>
      <c r="H37" s="27"/>
      <c r="I37" s="27"/>
    </row>
    <row r="40" customFormat="false" ht="15" hidden="false" customHeight="false" outlineLevel="0" collapsed="false">
      <c r="A40" s="28" t="s">
        <v>49</v>
      </c>
      <c r="B40" s="28"/>
      <c r="C40" s="28"/>
      <c r="G40" s="28" t="s">
        <v>50</v>
      </c>
      <c r="H40" s="28"/>
      <c r="I40" s="28"/>
    </row>
    <row r="42" customFormat="false" ht="15" hidden="false" customHeight="false" outlineLevel="0" collapsed="false">
      <c r="A42" s="29" t="s">
        <v>51</v>
      </c>
      <c r="B42" s="29"/>
      <c r="C42" s="29"/>
      <c r="D42" s="29"/>
      <c r="E42" s="29"/>
      <c r="F42" s="29"/>
      <c r="G42" s="29"/>
      <c r="H42" s="29"/>
      <c r="I42" s="29"/>
    </row>
  </sheetData>
  <mergeCells count="26">
    <mergeCell ref="A1:B4"/>
    <mergeCell ref="C1:I1"/>
    <mergeCell ref="C2:I2"/>
    <mergeCell ref="C3:I3"/>
    <mergeCell ref="C4:I4"/>
    <mergeCell ref="A6:I6"/>
    <mergeCell ref="A9:E9"/>
    <mergeCell ref="H9:I9"/>
    <mergeCell ref="A10:E10"/>
    <mergeCell ref="H10:I10"/>
    <mergeCell ref="A11:E11"/>
    <mergeCell ref="H11:I11"/>
    <mergeCell ref="G23:H23"/>
    <mergeCell ref="A24:E26"/>
    <mergeCell ref="G24:H24"/>
    <mergeCell ref="G25:H25"/>
    <mergeCell ref="G26:H26"/>
    <mergeCell ref="G27:H27"/>
    <mergeCell ref="A29:I29"/>
    <mergeCell ref="A32:F32"/>
    <mergeCell ref="A33:F33"/>
    <mergeCell ref="A34:F34"/>
    <mergeCell ref="G37:I37"/>
    <mergeCell ref="A40:C40"/>
    <mergeCell ref="G40:I40"/>
    <mergeCell ref="A42:I42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63</v>
      </c>
    </row>
    <row r="4" customFormat="false" ht="15" hidden="false" customHeight="false" outlineLevel="0" collapsed="false">
      <c r="B4" s="36" t="s">
        <v>64</v>
      </c>
    </row>
    <row r="5" customFormat="false" ht="15" hidden="false" customHeight="false" outlineLevel="0" collapsed="false">
      <c r="B5" s="36" t="s">
        <v>65</v>
      </c>
    </row>
    <row r="6" customFormat="false" ht="15" hidden="false" customHeight="false" outlineLevel="0" collapsed="false">
      <c r="B6" s="36" t="s">
        <v>66</v>
      </c>
    </row>
    <row r="7" customFormat="false" ht="15" hidden="false" customHeight="false" outlineLevel="0" collapsed="false">
      <c r="B7" s="36" t="s">
        <v>67</v>
      </c>
    </row>
    <row r="8" customFormat="false" ht="15" hidden="false" customHeight="false" outlineLevel="0" collapsed="false">
      <c r="B8" s="36" t="s">
        <v>68</v>
      </c>
    </row>
    <row r="10" customFormat="false" ht="15" hidden="false" customHeight="false" outlineLevel="0" collapsed="false">
      <c r="B10" s="37" t="s">
        <v>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2026-08-16T09:04:07Z</dcterms:created>
  <dc:creator>openpyxl</dc:creator>
  <dc:description/>
  <dc:language>en-US</dc:language>
  <cp:lastModifiedBy/>
  <dcterms:modified xsi:type="dcterms:W3CDTF">2026-08-16T09:04:07Z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