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  <sheet name="Summary" sheetId="2" state="visible" r:id="rId4"/>
    <sheet name="Product-wise" sheetId="3" state="visible" r:id="rId5"/>
    <sheet name="Customer-wise" sheetId="4" state="visible" r:id="rId6"/>
    <sheet name="Salesperson-wise" sheetId="5" state="visible" r:id="rId7"/>
    <sheet name="Instruction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<sst xmlns="http://schemas.openxmlformats.org/spreadsheetml/2006/main" count="547" uniqueCount="108">
  <si>
    <t xml:space="preserve">Date</t>
  </si>
  <si>
    <t xml:space="preserve">Month</t>
  </si>
  <si>
    <t xml:space="preserve">Salesperson</t>
  </si>
  <si>
    <t xml:space="preserve">Customer</t>
  </si>
  <si>
    <t xml:space="preserve">Product</t>
  </si>
  <si>
    <t xml:space="preserve">Category</t>
  </si>
  <si>
    <t xml:space="preserve">Qty</t>
  </si>
  <si>
    <t xml:space="preserve">Value (Rs)</t>
  </si>
  <si>
    <t xml:space="preserve">Status</t>
  </si>
  <si>
    <t xml:space="preserve">Source</t>
  </si>
  <si>
    <t xml:space="preserve">01/05/2026</t>
  </si>
  <si>
    <t xml:space="preserve">May-26</t>
  </si>
  <si>
    <t xml:space="preserve">Sanjeev</t>
  </si>
  <si>
    <t xml:space="preserve">Gill Furniture House</t>
  </si>
  <si>
    <t xml:space="preserve">SS Handle 288mm</t>
  </si>
  <si>
    <t xml:space="preserve">Hardware</t>
  </si>
  <si>
    <t xml:space="preserve">Pending</t>
  </si>
  <si>
    <t xml:space="preserve">Phone</t>
  </si>
  <si>
    <t xml:space="preserve">22/05/2026</t>
  </si>
  <si>
    <t xml:space="preserve">Ritu</t>
  </si>
  <si>
    <t xml:space="preserve">RK Builders</t>
  </si>
  <si>
    <t xml:space="preserve">WhatsApp</t>
  </si>
  <si>
    <t xml:space="preserve">Verma Interiors</t>
  </si>
  <si>
    <t xml:space="preserve">Soft-Close Hinge</t>
  </si>
  <si>
    <t xml:space="preserve">Converted</t>
  </si>
  <si>
    <t xml:space="preserve">23/05/2026</t>
  </si>
  <si>
    <t xml:space="preserve">Mehta Decor</t>
  </si>
  <si>
    <t xml:space="preserve">MR Plywood 12mm</t>
  </si>
  <si>
    <t xml:space="preserve">Plywood</t>
  </si>
  <si>
    <t xml:space="preserve">25/05/2026</t>
  </si>
  <si>
    <t xml:space="preserve">Sethi &amp; Sons</t>
  </si>
  <si>
    <t xml:space="preserve">Laminate 1mm</t>
  </si>
  <si>
    <t xml:space="preserve">Laminates</t>
  </si>
  <si>
    <t xml:space="preserve">Referral</t>
  </si>
  <si>
    <t xml:space="preserve">07/05/2026</t>
  </si>
  <si>
    <t xml:space="preserve">Ajay</t>
  </si>
  <si>
    <t xml:space="preserve">Lost</t>
  </si>
  <si>
    <t xml:space="preserve">Walk-in</t>
  </si>
  <si>
    <t xml:space="preserve">12/05/2026</t>
  </si>
  <si>
    <t xml:space="preserve">Dhawan Associates</t>
  </si>
  <si>
    <t xml:space="preserve">18/05/2026</t>
  </si>
  <si>
    <t xml:space="preserve">20/05/2026</t>
  </si>
  <si>
    <t xml:space="preserve">08/05/2026</t>
  </si>
  <si>
    <t xml:space="preserve">BWP Plywood 18mm</t>
  </si>
  <si>
    <t xml:space="preserve">15/05/2026</t>
  </si>
  <si>
    <t xml:space="preserve">Neha Kapoor</t>
  </si>
  <si>
    <t xml:space="preserve">Just Dial</t>
  </si>
  <si>
    <t xml:space="preserve">Batra Homes</t>
  </si>
  <si>
    <t xml:space="preserve">26/05/2026</t>
  </si>
  <si>
    <t xml:space="preserve">Telescopic Channel 18"</t>
  </si>
  <si>
    <t xml:space="preserve">13/05/2026</t>
  </si>
  <si>
    <t xml:space="preserve">28/06/2026</t>
  </si>
  <si>
    <t xml:space="preserve">Jun-26</t>
  </si>
  <si>
    <t xml:space="preserve">Edge Band 22mm</t>
  </si>
  <si>
    <t xml:space="preserve">Consumables</t>
  </si>
  <si>
    <t xml:space="preserve">13/06/2026</t>
  </si>
  <si>
    <t xml:space="preserve">22/06/2026</t>
  </si>
  <si>
    <t xml:space="preserve">14/06/2026</t>
  </si>
  <si>
    <t xml:space="preserve">17/06/2026</t>
  </si>
  <si>
    <t xml:space="preserve">05/06/2026</t>
  </si>
  <si>
    <t xml:space="preserve">01/06/2026</t>
  </si>
  <si>
    <t xml:space="preserve">19/06/2026</t>
  </si>
  <si>
    <t xml:space="preserve">25/06/2026</t>
  </si>
  <si>
    <t xml:space="preserve">23/06/2026</t>
  </si>
  <si>
    <t xml:space="preserve">04/06/2026</t>
  </si>
  <si>
    <t xml:space="preserve">08/06/2026</t>
  </si>
  <si>
    <t xml:space="preserve">02/06/2026</t>
  </si>
  <si>
    <t xml:space="preserve">07/06/2026</t>
  </si>
  <si>
    <t xml:space="preserve">26/06/2026</t>
  </si>
  <si>
    <t xml:space="preserve">24/06/2026</t>
  </si>
  <si>
    <t xml:space="preserve">15/06/2026</t>
  </si>
  <si>
    <t xml:space="preserve">27/07/2026</t>
  </si>
  <si>
    <t xml:space="preserve">Jul-26</t>
  </si>
  <si>
    <t xml:space="preserve">16/07/2026</t>
  </si>
  <si>
    <t xml:space="preserve">13/07/2026</t>
  </si>
  <si>
    <t xml:space="preserve">22/07/2026</t>
  </si>
  <si>
    <t xml:space="preserve">19/07/2026</t>
  </si>
  <si>
    <t xml:space="preserve">28/07/2026</t>
  </si>
  <si>
    <t xml:space="preserve">23/07/2026</t>
  </si>
  <si>
    <t xml:space="preserve">10/07/2026</t>
  </si>
  <si>
    <t xml:space="preserve">04/07/2026</t>
  </si>
  <si>
    <t xml:space="preserve">08/07/2026</t>
  </si>
  <si>
    <t xml:space="preserve">20/07/2026</t>
  </si>
  <si>
    <t xml:space="preserve">05/07/2026</t>
  </si>
  <si>
    <t xml:space="preserve">21/07/2026</t>
  </si>
  <si>
    <t xml:space="preserve">03/07/2026</t>
  </si>
  <si>
    <t xml:space="preserve">18/07/2026</t>
  </si>
  <si>
    <t xml:space="preserve">26/07/2026</t>
  </si>
  <si>
    <t xml:space="preserve">MIS SUMMARY</t>
  </si>
  <si>
    <t xml:space="preserve">All formulas read the Data tab — replace the sample rows with your own and everything updates.</t>
  </si>
  <si>
    <t xml:space="preserve">Total order value (Converted)</t>
  </si>
  <si>
    <t xml:space="preserve">Orders converted</t>
  </si>
  <si>
    <t xml:space="preserve">Enquiry → order conversion</t>
  </si>
  <si>
    <t xml:space="preserve">Average order value</t>
  </si>
  <si>
    <t xml:space="preserve">Pipeline value (Pending)</t>
  </si>
  <si>
    <t xml:space="preserve">MONTH-ON-MONTH</t>
  </si>
  <si>
    <t xml:space="preserve">Enquiries</t>
  </si>
  <si>
    <t xml:space="preserve">Value (Converted)</t>
  </si>
  <si>
    <t xml:space="preserve">PRODUCT-WISE</t>
  </si>
  <si>
    <t xml:space="preserve">Add more rows for your own names — formulas copy straight down.</t>
  </si>
  <si>
    <t xml:space="preserve">CUSTOMER-WISE</t>
  </si>
  <si>
    <t xml:space="preserve">SALESPERSON-WISE</t>
  </si>
  <si>
    <t xml:space="preserve">How to use this format</t>
  </si>
  <si>
    <t xml:space="preserve">1.  Type (or paste) every enquiry into the Data tab — one row each, Status = Converted / Pending / Lost.</t>
  </si>
  <si>
    <t xml:space="preserve">2.  Every other tab reads Data automatically: KPIs, month-on-month, product/customer/salesperson breakdowns, charts.</t>
  </si>
  <si>
    <t xml:space="preserve">3.  More rows in Data? Press Tab in the last cell — the table extends; formulas cover 10,000 rows.</t>
  </si>
  <si>
    <t xml:space="preserve">4.  The Data tab is deliberately flat — select it and Insert → PivotTable for any cut these tabs don’t give you.</t>
  </si>
  <si>
    <t xml:space="preserve">Free format by SaleShade — saleshade.in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</si>
</sst>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&gt;=10000000]##\,##\,##\,##0.00;[&gt;=100000]##\,##\,##0.00;#,##0.00"/>
    <numFmt numFmtId="166" formatCode="0"/>
    <numFmt numFmtId="167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b val="true"/>
      <sz val="16"/>
      <color rgb="FF2E2A26"/>
      <name val="Cambria"/>
      <family val="0"/>
      <charset val="1"/>
    </font>
    <font>
      <i val="true"/>
      <sz val="9"/>
      <color rgb="FF8A8378"/>
      <name val="Calibri"/>
      <family val="0"/>
      <charset val="1"/>
    </font>
    <font>
      <sz val="10.5"/>
      <color rgb="FF5A5248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0"/>
      <color rgb="FFA87546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4"/>
      <color rgb="FF2E2A26"/>
      <name val="Cambria"/>
      <family val="0"/>
      <charset val="1"/>
    </font>
    <font>
      <i val="true"/>
      <sz val="8"/>
      <color rgb="FF8A8378"/>
      <name val="Calibri"/>
      <family val="0"/>
      <charset val="1"/>
    </font>
    <font>
      <sz val="8"/>
      <color rgb="FFB8B0A4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5EDE3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D9CB"/>
      <rgbColor rgb="FF3366FF"/>
      <rgbColor rgb="FF33CCCC"/>
      <rgbColor rgb="FF99CC00"/>
      <rgbColor rgb="FFFFCC00"/>
      <rgbColor rgb="FFFF9900"/>
      <rgbColor rgb="FFFF6600"/>
      <rgbColor rgb="FF5A5248"/>
      <rgbColor rgb="FF878787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Converted value by month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Summary!E13</c:f>
              <c:strCache>
                <c:ptCount val="1"/>
                <c:pt idx="0">
                  <c:v>Value (Converted)</c:v>
                </c:pt>
              </c:strCache>
            </c:strRef>
          </c:tx>
          <c:spPr>
            <a:solidFill>
              <a:srgbClr val="a8754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Summary!$B$14:$B$16</c:f>
              <c:strCache>
                <c:ptCount val="3"/>
                <c:pt idx="0">
                  <c:v>May-26</c:v>
                </c:pt>
                <c:pt idx="1">
                  <c:v>Jun-26</c:v>
                </c:pt>
                <c:pt idx="2">
                  <c:v>Jul-26</c:v>
                </c:pt>
              </c:strCache>
            </c:strRef>
          </c:cat>
          <c:val>
            <c:numRef>
              <c:f>Summary!$E$14:$E$16</c:f>
              <c:numCache>
                <c:formatCode>[&gt;=10000000]##\,##\,##\,##0.00;[&gt;=100000]##\,##\,##0.00;#,##0.00</c:formatCode>
                <c:ptCount val="3"/>
                <c:pt idx="0">
                  <c:v>135600</c:v>
                </c:pt>
                <c:pt idx="1">
                  <c:v>369700</c:v>
                </c:pt>
                <c:pt idx="2">
                  <c:v>377545</c:v>
                </c:pt>
              </c:numCache>
            </c:numRef>
          </c:val>
        </c:ser>
        <c:gapWidth val="150"/>
        <c:overlap val="0"/>
        <c:axId val="33565761"/>
        <c:axId val="28683967"/>
      </c:barChart>
      <c:catAx>
        <c:axId val="3356576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683967"/>
        <c:crosses val="autoZero"/>
        <c:auto val="1"/>
        <c:lblAlgn val="ctr"/>
        <c:lblOffset val="100"/>
        <c:noMultiLvlLbl val="0"/>
      </c:catAx>
      <c:valAx>
        <c:axId val="2868396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[&gt;=10000000]##\,##\,##\,##0.00;[&gt;=100000]##\,##\,##0.00;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56576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Converted value — product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'Product-wise'!E4</c:f>
              <c:strCache>
                <c:ptCount val="1"/>
                <c:pt idx="0">
                  <c:v>Value (Converted)</c:v>
                </c:pt>
              </c:strCache>
            </c:strRef>
          </c:tx>
          <c:spPr>
            <a:solidFill>
              <a:srgbClr val="a8754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'Product-wise'!$B$5:$B$11</c:f>
              <c:strCache>
                <c:ptCount val="7"/>
                <c:pt idx="0">
                  <c:v>BWP Plywood 18mm</c:v>
                </c:pt>
                <c:pt idx="1">
                  <c:v>MR Plywood 12mm</c:v>
                </c:pt>
                <c:pt idx="2">
                  <c:v>Laminate 1mm</c:v>
                </c:pt>
                <c:pt idx="3">
                  <c:v>Soft-Close Hinge</c:v>
                </c:pt>
                <c:pt idx="4">
                  <c:v>Telescopic Channel 18"</c:v>
                </c:pt>
                <c:pt idx="5">
                  <c:v>SS Handle 288mm</c:v>
                </c:pt>
                <c:pt idx="6">
                  <c:v>Edge Band 22mm</c:v>
                </c:pt>
              </c:strCache>
            </c:strRef>
          </c:cat>
          <c:val>
            <c:numRef>
              <c:f>'Product-wise'!$E$5:$E$11</c:f>
              <c:numCache>
                <c:formatCode>[&gt;=10000000]##\,##\,##\,##0.00;[&gt;=100000]##\,##\,##0.00;#,##0.00</c:formatCode>
                <c:ptCount val="7"/>
                <c:pt idx="0">
                  <c:v>326800</c:v>
                </c:pt>
                <c:pt idx="1">
                  <c:v>239605</c:v>
                </c:pt>
                <c:pt idx="2">
                  <c:v>124000</c:v>
                </c:pt>
                <c:pt idx="3">
                  <c:v>20350</c:v>
                </c:pt>
                <c:pt idx="4">
                  <c:v>53300</c:v>
                </c:pt>
                <c:pt idx="5">
                  <c:v>57770</c:v>
                </c:pt>
                <c:pt idx="6">
                  <c:v>61020</c:v>
                </c:pt>
              </c:numCache>
            </c:numRef>
          </c:val>
        </c:ser>
        <c:gapWidth val="150"/>
        <c:overlap val="0"/>
        <c:axId val="65947977"/>
        <c:axId val="28036363"/>
      </c:barChart>
      <c:catAx>
        <c:axId val="6594797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036363"/>
        <c:crosses val="autoZero"/>
        <c:auto val="1"/>
        <c:lblAlgn val="ctr"/>
        <c:lblOffset val="100"/>
        <c:noMultiLvlLbl val="0"/>
      </c:catAx>
      <c:valAx>
        <c:axId val="2803636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[&gt;=10000000]##\,##\,##\,##0.00;[&gt;=100000]##\,##\,##0.00;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594797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Converted value — customer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'Customer-wise'!E4</c:f>
              <c:strCache>
                <c:ptCount val="1"/>
                <c:pt idx="0">
                  <c:v>Value (Converted)</c:v>
                </c:pt>
              </c:strCache>
            </c:strRef>
          </c:tx>
          <c:spPr>
            <a:solidFill>
              <a:srgbClr val="a8754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'Customer-wise'!$B$5:$B$12</c:f>
              <c:strCache>
                <c:ptCount val="8"/>
                <c:pt idx="0">
                  <c:v>Verma Interiors</c:v>
                </c:pt>
                <c:pt idx="1">
                  <c:v>RK Builders</c:v>
                </c:pt>
                <c:pt idx="2">
                  <c:v>Neha Kapoor</c:v>
                </c:pt>
                <c:pt idx="3">
                  <c:v>Gill Furniture House</c:v>
                </c:pt>
                <c:pt idx="4">
                  <c:v>Dhawan Associates</c:v>
                </c:pt>
                <c:pt idx="5">
                  <c:v>Batra Homes</c:v>
                </c:pt>
                <c:pt idx="6">
                  <c:v>Sethi &amp; Sons</c:v>
                </c:pt>
                <c:pt idx="7">
                  <c:v>Mehta Decor</c:v>
                </c:pt>
              </c:strCache>
            </c:strRef>
          </c:cat>
          <c:val>
            <c:numRef>
              <c:f>'Customer-wise'!$E$5:$E$12</c:f>
              <c:numCache>
                <c:formatCode>[&gt;=10000000]##\,##\,##\,##0.00;[&gt;=100000]##\,##\,##0.00;#,##0.00</c:formatCode>
                <c:ptCount val="8"/>
                <c:pt idx="0">
                  <c:v>71475</c:v>
                </c:pt>
                <c:pt idx="1">
                  <c:v>68025</c:v>
                </c:pt>
                <c:pt idx="2">
                  <c:v>118150</c:v>
                </c:pt>
                <c:pt idx="3">
                  <c:v>180420</c:v>
                </c:pt>
                <c:pt idx="4">
                  <c:v>193205</c:v>
                </c:pt>
                <c:pt idx="5">
                  <c:v>27200</c:v>
                </c:pt>
                <c:pt idx="6">
                  <c:v>83100</c:v>
                </c:pt>
                <c:pt idx="7">
                  <c:v>141270</c:v>
                </c:pt>
              </c:numCache>
            </c:numRef>
          </c:val>
        </c:ser>
        <c:gapWidth val="150"/>
        <c:overlap val="0"/>
        <c:axId val="98544692"/>
        <c:axId val="58000736"/>
      </c:barChart>
      <c:catAx>
        <c:axId val="985446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000736"/>
        <c:crosses val="autoZero"/>
        <c:auto val="1"/>
        <c:lblAlgn val="ctr"/>
        <c:lblOffset val="100"/>
        <c:noMultiLvlLbl val="0"/>
      </c:catAx>
      <c:valAx>
        <c:axId val="5800073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[&gt;=10000000]##\,##\,##\,##0.00;[&gt;=100000]##\,##\,##0.00;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54469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Converted value — salesperson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'Salesperson-wise'!E4</c:f>
              <c:strCache>
                <c:ptCount val="1"/>
                <c:pt idx="0">
                  <c:v>Value (Converted)</c:v>
                </c:pt>
              </c:strCache>
            </c:strRef>
          </c:tx>
          <c:spPr>
            <a:solidFill>
              <a:srgbClr val="a8754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'Salesperson-wise'!$B$5:$B$7</c:f>
              <c:strCache>
                <c:ptCount val="3"/>
                <c:pt idx="0">
                  <c:v>Sanjeev</c:v>
                </c:pt>
                <c:pt idx="1">
                  <c:v>Ajay</c:v>
                </c:pt>
                <c:pt idx="2">
                  <c:v>Ritu</c:v>
                </c:pt>
              </c:strCache>
            </c:strRef>
          </c:cat>
          <c:val>
            <c:numRef>
              <c:f>'Salesperson-wise'!$E$5:$E$7</c:f>
              <c:numCache>
                <c:formatCode>[&gt;=10000000]##\,##\,##\,##0.00;[&gt;=100000]##\,##\,##0.00;#,##0.00</c:formatCode>
                <c:ptCount val="3"/>
                <c:pt idx="0">
                  <c:v>391525</c:v>
                </c:pt>
                <c:pt idx="1">
                  <c:v>162650</c:v>
                </c:pt>
                <c:pt idx="2">
                  <c:v>328670</c:v>
                </c:pt>
              </c:numCache>
            </c:numRef>
          </c:val>
        </c:ser>
        <c:gapWidth val="150"/>
        <c:overlap val="0"/>
        <c:axId val="16333110"/>
        <c:axId val="70209266"/>
      </c:barChart>
      <c:catAx>
        <c:axId val="163331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0209266"/>
        <c:crosses val="autoZero"/>
        <c:auto val="1"/>
        <c:lblAlgn val="ctr"/>
        <c:lblOffset val="100"/>
        <c:noMultiLvlLbl val="0"/>
      </c:catAx>
      <c:valAx>
        <c:axId val="7020926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[&gt;=10000000]##\,##\,##\,##0.00;[&gt;=100000]##\,##\,##0.00;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633311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17</xdr:row>
      <xdr:rowOff>130680</xdr:rowOff>
    </xdr:from>
    <xdr:to>
      <xdr:col>4</xdr:col>
      <xdr:colOff>591480</xdr:colOff>
      <xdr:row>30</xdr:row>
      <xdr:rowOff>173880</xdr:rowOff>
    </xdr:to>
    <xdr:graphicFrame>
      <xdr:nvGraphicFramePr>
        <xdr:cNvPr id="0" name="Chart 1"/>
        <xdr:cNvGraphicFramePr/>
      </xdr:nvGraphicFramePr>
      <xdr:xfrm>
        <a:off x="211320" y="3429000"/>
        <a:ext cx="467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13</xdr:row>
      <xdr:rowOff>160560</xdr:rowOff>
    </xdr:from>
    <xdr:to>
      <xdr:col>4</xdr:col>
      <xdr:colOff>795240</xdr:colOff>
      <xdr:row>27</xdr:row>
      <xdr:rowOff>13320</xdr:rowOff>
    </xdr:to>
    <xdr:graphicFrame>
      <xdr:nvGraphicFramePr>
        <xdr:cNvPr id="1" name="Chart 1"/>
        <xdr:cNvGraphicFramePr/>
      </xdr:nvGraphicFramePr>
      <xdr:xfrm>
        <a:off x="211320" y="2666880"/>
        <a:ext cx="431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14</xdr:row>
      <xdr:rowOff>160920</xdr:rowOff>
    </xdr:from>
    <xdr:to>
      <xdr:col>4</xdr:col>
      <xdr:colOff>795240</xdr:colOff>
      <xdr:row>28</xdr:row>
      <xdr:rowOff>13320</xdr:rowOff>
    </xdr:to>
    <xdr:graphicFrame>
      <xdr:nvGraphicFramePr>
        <xdr:cNvPr id="2" name="Chart 1"/>
        <xdr:cNvGraphicFramePr/>
      </xdr:nvGraphicFramePr>
      <xdr:xfrm>
        <a:off x="211320" y="2857680"/>
        <a:ext cx="431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9</xdr:row>
      <xdr:rowOff>160920</xdr:rowOff>
    </xdr:from>
    <xdr:to>
      <xdr:col>4</xdr:col>
      <xdr:colOff>795240</xdr:colOff>
      <xdr:row>23</xdr:row>
      <xdr:rowOff>13320</xdr:rowOff>
    </xdr:to>
    <xdr:graphicFrame>
      <xdr:nvGraphicFramePr>
        <xdr:cNvPr id="3" name="Chart 1"/>
        <xdr:cNvGraphicFramePr/>
      </xdr:nvGraphicFramePr>
      <xdr:xfrm>
        <a:off x="211320" y="1905120"/>
        <a:ext cx="431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MISData" displayName="MISData" ref="A1:J61" headerRowCount="1" totalsRowCount="0" totalsRowShown="0">
  <autoFilter ref="A1:J61"/>
  <tableColumns count="10">
    <tableColumn id="1" name="Date"/>
    <tableColumn id="2" name="Month"/>
    <tableColumn id="3" name="Salesperson"/>
    <tableColumn id="4" name="Customer"/>
    <tableColumn id="5" name="Product"/>
    <tableColumn id="6" name="Category"/>
    <tableColumn id="7" name="Qty"/>
    <tableColumn id="8" name="Value (Rs)"/>
    <tableColumn id="9" name="Status"/>
    <tableColumn id="10" name="Source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9"/>
    <col collapsed="false" customWidth="true" hidden="false" outlineLevel="0" max="3" min="3" style="0" width="13"/>
    <col collapsed="false" customWidth="true" hidden="false" outlineLevel="0" max="4" min="4" style="0" width="22"/>
    <col collapsed="false" customWidth="true" hidden="false" outlineLevel="0" max="5" min="5" style="0" width="24"/>
    <col collapsed="false" customWidth="true" hidden="false" outlineLevel="0" max="6" min="6" style="0" width="13"/>
    <col collapsed="false" customWidth="true" hidden="false" outlineLevel="0" max="7" min="7" style="0" width="7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1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11</v>
      </c>
      <c r="C2" s="2" t="s">
        <v>12</v>
      </c>
      <c r="D2" s="3" t="s">
        <v>13</v>
      </c>
      <c r="E2" s="3" t="s">
        <v>14</v>
      </c>
      <c r="F2" s="2" t="s">
        <v>15</v>
      </c>
      <c r="G2" s="2" t="n">
        <v>10</v>
      </c>
      <c r="H2" s="4" t="n">
        <v>2650</v>
      </c>
      <c r="I2" s="2" t="s">
        <v>16</v>
      </c>
      <c r="J2" s="2" t="s">
        <v>17</v>
      </c>
    </row>
    <row r="3" customFormat="false" ht="15" hidden="false" customHeight="false" outlineLevel="0" collapsed="false">
      <c r="A3" s="2" t="s">
        <v>18</v>
      </c>
      <c r="B3" s="2" t="s">
        <v>11</v>
      </c>
      <c r="C3" s="2" t="s">
        <v>19</v>
      </c>
      <c r="D3" s="3" t="s">
        <v>20</v>
      </c>
      <c r="E3" s="3" t="s">
        <v>14</v>
      </c>
      <c r="F3" s="2" t="s">
        <v>15</v>
      </c>
      <c r="G3" s="2" t="n">
        <v>10</v>
      </c>
      <c r="H3" s="4" t="n">
        <v>2650</v>
      </c>
      <c r="I3" s="2" t="s">
        <v>16</v>
      </c>
      <c r="J3" s="2" t="s">
        <v>21</v>
      </c>
    </row>
    <row r="4" customFormat="false" ht="15" hidden="false" customHeight="false" outlineLevel="0" collapsed="false">
      <c r="A4" s="2" t="s">
        <v>10</v>
      </c>
      <c r="B4" s="2" t="s">
        <v>11</v>
      </c>
      <c r="C4" s="2" t="s">
        <v>12</v>
      </c>
      <c r="D4" s="3" t="s">
        <v>22</v>
      </c>
      <c r="E4" s="3" t="s">
        <v>23</v>
      </c>
      <c r="F4" s="2" t="s">
        <v>15</v>
      </c>
      <c r="G4" s="2" t="n">
        <v>5</v>
      </c>
      <c r="H4" s="4" t="n">
        <v>925</v>
      </c>
      <c r="I4" s="2" t="s">
        <v>24</v>
      </c>
      <c r="J4" s="2" t="s">
        <v>21</v>
      </c>
    </row>
    <row r="5" customFormat="false" ht="15" hidden="false" customHeight="false" outlineLevel="0" collapsed="false">
      <c r="A5" s="2" t="s">
        <v>25</v>
      </c>
      <c r="B5" s="2" t="s">
        <v>11</v>
      </c>
      <c r="C5" s="2" t="s">
        <v>12</v>
      </c>
      <c r="D5" s="3" t="s">
        <v>26</v>
      </c>
      <c r="E5" s="3" t="s">
        <v>27</v>
      </c>
      <c r="F5" s="2" t="s">
        <v>28</v>
      </c>
      <c r="G5" s="2" t="n">
        <v>60</v>
      </c>
      <c r="H5" s="4" t="n">
        <v>83100</v>
      </c>
      <c r="I5" s="2" t="s">
        <v>24</v>
      </c>
      <c r="J5" s="2" t="s">
        <v>21</v>
      </c>
    </row>
    <row r="6" customFormat="false" ht="15" hidden="false" customHeight="false" outlineLevel="0" collapsed="false">
      <c r="A6" s="2" t="s">
        <v>29</v>
      </c>
      <c r="B6" s="2" t="s">
        <v>11</v>
      </c>
      <c r="C6" s="2" t="s">
        <v>19</v>
      </c>
      <c r="D6" s="3" t="s">
        <v>30</v>
      </c>
      <c r="E6" s="3" t="s">
        <v>31</v>
      </c>
      <c r="F6" s="2" t="s">
        <v>32</v>
      </c>
      <c r="G6" s="2" t="n">
        <v>5</v>
      </c>
      <c r="H6" s="4" t="n">
        <v>6200</v>
      </c>
      <c r="I6" s="2" t="s">
        <v>16</v>
      </c>
      <c r="J6" s="2" t="s">
        <v>33</v>
      </c>
    </row>
    <row r="7" customFormat="false" ht="15" hidden="false" customHeight="false" outlineLevel="0" collapsed="false">
      <c r="A7" s="2" t="s">
        <v>34</v>
      </c>
      <c r="B7" s="2" t="s">
        <v>11</v>
      </c>
      <c r="C7" s="2" t="s">
        <v>35</v>
      </c>
      <c r="D7" s="3" t="s">
        <v>20</v>
      </c>
      <c r="E7" s="3" t="s">
        <v>31</v>
      </c>
      <c r="F7" s="2" t="s">
        <v>32</v>
      </c>
      <c r="G7" s="2" t="n">
        <v>12</v>
      </c>
      <c r="H7" s="4" t="n">
        <v>14880</v>
      </c>
      <c r="I7" s="2" t="s">
        <v>36</v>
      </c>
      <c r="J7" s="2" t="s">
        <v>37</v>
      </c>
    </row>
    <row r="8" customFormat="false" ht="15" hidden="false" customHeight="false" outlineLevel="0" collapsed="false">
      <c r="A8" s="2" t="s">
        <v>38</v>
      </c>
      <c r="B8" s="2" t="s">
        <v>11</v>
      </c>
      <c r="C8" s="2" t="s">
        <v>19</v>
      </c>
      <c r="D8" s="3" t="s">
        <v>39</v>
      </c>
      <c r="E8" s="3" t="s">
        <v>23</v>
      </c>
      <c r="F8" s="2" t="s">
        <v>15</v>
      </c>
      <c r="G8" s="2" t="n">
        <v>10</v>
      </c>
      <c r="H8" s="4" t="n">
        <v>1850</v>
      </c>
      <c r="I8" s="2" t="s">
        <v>16</v>
      </c>
      <c r="J8" s="2" t="s">
        <v>37</v>
      </c>
    </row>
    <row r="9" customFormat="false" ht="15" hidden="false" customHeight="false" outlineLevel="0" collapsed="false">
      <c r="A9" s="2" t="s">
        <v>40</v>
      </c>
      <c r="B9" s="2" t="s">
        <v>11</v>
      </c>
      <c r="C9" s="2" t="s">
        <v>35</v>
      </c>
      <c r="D9" s="3" t="s">
        <v>20</v>
      </c>
      <c r="E9" s="3" t="s">
        <v>14</v>
      </c>
      <c r="F9" s="2" t="s">
        <v>15</v>
      </c>
      <c r="G9" s="2" t="n">
        <v>40</v>
      </c>
      <c r="H9" s="4" t="n">
        <v>10600</v>
      </c>
      <c r="I9" s="2" t="s">
        <v>24</v>
      </c>
      <c r="J9" s="2" t="s">
        <v>21</v>
      </c>
    </row>
    <row r="10" customFormat="false" ht="15" hidden="false" customHeight="false" outlineLevel="0" collapsed="false">
      <c r="A10" s="2" t="s">
        <v>41</v>
      </c>
      <c r="B10" s="2" t="s">
        <v>11</v>
      </c>
      <c r="C10" s="2" t="s">
        <v>35</v>
      </c>
      <c r="D10" s="3" t="s">
        <v>13</v>
      </c>
      <c r="E10" s="3" t="s">
        <v>31</v>
      </c>
      <c r="F10" s="2" t="s">
        <v>32</v>
      </c>
      <c r="G10" s="2" t="n">
        <v>60</v>
      </c>
      <c r="H10" s="4" t="n">
        <v>74400</v>
      </c>
      <c r="I10" s="2" t="s">
        <v>36</v>
      </c>
      <c r="J10" s="2" t="s">
        <v>37</v>
      </c>
    </row>
    <row r="11" customFormat="false" ht="15" hidden="false" customHeight="false" outlineLevel="0" collapsed="false">
      <c r="A11" s="2" t="s">
        <v>42</v>
      </c>
      <c r="B11" s="2" t="s">
        <v>11</v>
      </c>
      <c r="C11" s="2" t="s">
        <v>12</v>
      </c>
      <c r="D11" s="3" t="s">
        <v>13</v>
      </c>
      <c r="E11" s="3" t="s">
        <v>43</v>
      </c>
      <c r="F11" s="2" t="s">
        <v>28</v>
      </c>
      <c r="G11" s="2" t="n">
        <v>60</v>
      </c>
      <c r="H11" s="4" t="n">
        <v>129000</v>
      </c>
      <c r="I11" s="2" t="s">
        <v>16</v>
      </c>
      <c r="J11" s="2" t="s">
        <v>37</v>
      </c>
    </row>
    <row r="12" customFormat="false" ht="15" hidden="false" customHeight="false" outlineLevel="0" collapsed="false">
      <c r="A12" s="2" t="s">
        <v>44</v>
      </c>
      <c r="B12" s="2" t="s">
        <v>11</v>
      </c>
      <c r="C12" s="2" t="s">
        <v>35</v>
      </c>
      <c r="D12" s="3" t="s">
        <v>45</v>
      </c>
      <c r="E12" s="3" t="s">
        <v>23</v>
      </c>
      <c r="F12" s="2" t="s">
        <v>15</v>
      </c>
      <c r="G12" s="2" t="n">
        <v>24</v>
      </c>
      <c r="H12" s="4" t="n">
        <v>4440</v>
      </c>
      <c r="I12" s="2" t="s">
        <v>16</v>
      </c>
      <c r="J12" s="2" t="s">
        <v>33</v>
      </c>
    </row>
    <row r="13" customFormat="false" ht="15" hidden="false" customHeight="false" outlineLevel="0" collapsed="false">
      <c r="A13" s="2" t="s">
        <v>18</v>
      </c>
      <c r="B13" s="2" t="s">
        <v>11</v>
      </c>
      <c r="C13" s="2" t="s">
        <v>19</v>
      </c>
      <c r="D13" s="3" t="s">
        <v>20</v>
      </c>
      <c r="E13" s="3" t="s">
        <v>31</v>
      </c>
      <c r="F13" s="2" t="s">
        <v>32</v>
      </c>
      <c r="G13" s="2" t="n">
        <v>20</v>
      </c>
      <c r="H13" s="4" t="n">
        <v>24800</v>
      </c>
      <c r="I13" s="2" t="s">
        <v>24</v>
      </c>
      <c r="J13" s="2" t="s">
        <v>21</v>
      </c>
    </row>
    <row r="14" customFormat="false" ht="15" hidden="false" customHeight="false" outlineLevel="0" collapsed="false">
      <c r="A14" s="2" t="s">
        <v>40</v>
      </c>
      <c r="B14" s="2" t="s">
        <v>11</v>
      </c>
      <c r="C14" s="2" t="s">
        <v>12</v>
      </c>
      <c r="D14" s="3" t="s">
        <v>26</v>
      </c>
      <c r="E14" s="3" t="s">
        <v>14</v>
      </c>
      <c r="F14" s="2" t="s">
        <v>15</v>
      </c>
      <c r="G14" s="2" t="n">
        <v>12</v>
      </c>
      <c r="H14" s="4" t="n">
        <v>3180</v>
      </c>
      <c r="I14" s="2" t="s">
        <v>16</v>
      </c>
      <c r="J14" s="2" t="s">
        <v>46</v>
      </c>
    </row>
    <row r="15" customFormat="false" ht="15" hidden="false" customHeight="false" outlineLevel="0" collapsed="false">
      <c r="A15" s="2" t="s">
        <v>25</v>
      </c>
      <c r="B15" s="2" t="s">
        <v>11</v>
      </c>
      <c r="C15" s="2" t="s">
        <v>19</v>
      </c>
      <c r="D15" s="3" t="s">
        <v>47</v>
      </c>
      <c r="E15" s="3" t="s">
        <v>31</v>
      </c>
      <c r="F15" s="2" t="s">
        <v>32</v>
      </c>
      <c r="G15" s="2" t="n">
        <v>60</v>
      </c>
      <c r="H15" s="4" t="n">
        <v>74400</v>
      </c>
      <c r="I15" s="2" t="s">
        <v>16</v>
      </c>
      <c r="J15" s="2" t="s">
        <v>37</v>
      </c>
    </row>
    <row r="16" customFormat="false" ht="15" hidden="false" customHeight="false" outlineLevel="0" collapsed="false">
      <c r="A16" s="2" t="s">
        <v>48</v>
      </c>
      <c r="B16" s="2" t="s">
        <v>11</v>
      </c>
      <c r="C16" s="2" t="s">
        <v>35</v>
      </c>
      <c r="D16" s="3" t="s">
        <v>20</v>
      </c>
      <c r="E16" s="3" t="s">
        <v>27</v>
      </c>
      <c r="F16" s="2" t="s">
        <v>28</v>
      </c>
      <c r="G16" s="2" t="n">
        <v>5</v>
      </c>
      <c r="H16" s="4" t="n">
        <v>6925</v>
      </c>
      <c r="I16" s="2" t="s">
        <v>24</v>
      </c>
      <c r="J16" s="2" t="s">
        <v>17</v>
      </c>
    </row>
    <row r="17" customFormat="false" ht="15" hidden="false" customHeight="false" outlineLevel="0" collapsed="false">
      <c r="A17" s="2" t="s">
        <v>34</v>
      </c>
      <c r="B17" s="2" t="s">
        <v>11</v>
      </c>
      <c r="C17" s="2" t="s">
        <v>35</v>
      </c>
      <c r="D17" s="3" t="s">
        <v>26</v>
      </c>
      <c r="E17" s="3" t="s">
        <v>49</v>
      </c>
      <c r="F17" s="2" t="s">
        <v>15</v>
      </c>
      <c r="G17" s="2" t="n">
        <v>25</v>
      </c>
      <c r="H17" s="4" t="n">
        <v>10250</v>
      </c>
      <c r="I17" s="2" t="s">
        <v>16</v>
      </c>
      <c r="J17" s="2" t="s">
        <v>17</v>
      </c>
    </row>
    <row r="18" customFormat="false" ht="15" hidden="false" customHeight="false" outlineLevel="0" collapsed="false">
      <c r="A18" s="2" t="s">
        <v>42</v>
      </c>
      <c r="B18" s="2" t="s">
        <v>11</v>
      </c>
      <c r="C18" s="2" t="s">
        <v>19</v>
      </c>
      <c r="D18" s="3" t="s">
        <v>39</v>
      </c>
      <c r="E18" s="3" t="s">
        <v>31</v>
      </c>
      <c r="F18" s="2" t="s">
        <v>32</v>
      </c>
      <c r="G18" s="2" t="n">
        <v>12</v>
      </c>
      <c r="H18" s="4" t="n">
        <v>14880</v>
      </c>
      <c r="I18" s="2" t="s">
        <v>16</v>
      </c>
      <c r="J18" s="2" t="s">
        <v>21</v>
      </c>
    </row>
    <row r="19" customFormat="false" ht="15" hidden="false" customHeight="false" outlineLevel="0" collapsed="false">
      <c r="A19" s="2" t="s">
        <v>50</v>
      </c>
      <c r="B19" s="2" t="s">
        <v>11</v>
      </c>
      <c r="C19" s="2" t="s">
        <v>12</v>
      </c>
      <c r="D19" s="3" t="s">
        <v>26</v>
      </c>
      <c r="E19" s="3" t="s">
        <v>23</v>
      </c>
      <c r="F19" s="2" t="s">
        <v>15</v>
      </c>
      <c r="G19" s="2" t="n">
        <v>50</v>
      </c>
      <c r="H19" s="4" t="n">
        <v>9250</v>
      </c>
      <c r="I19" s="2" t="s">
        <v>24</v>
      </c>
      <c r="J19" s="2" t="s">
        <v>37</v>
      </c>
    </row>
    <row r="20" customFormat="false" ht="15" hidden="false" customHeight="false" outlineLevel="0" collapsed="false">
      <c r="A20" s="2" t="s">
        <v>51</v>
      </c>
      <c r="B20" s="2" t="s">
        <v>52</v>
      </c>
      <c r="C20" s="2" t="s">
        <v>19</v>
      </c>
      <c r="D20" s="3" t="s">
        <v>45</v>
      </c>
      <c r="E20" s="3" t="s">
        <v>53</v>
      </c>
      <c r="F20" s="2" t="s">
        <v>54</v>
      </c>
      <c r="G20" s="2" t="n">
        <v>5</v>
      </c>
      <c r="H20" s="4" t="n">
        <v>2700</v>
      </c>
      <c r="I20" s="2" t="s">
        <v>24</v>
      </c>
      <c r="J20" s="2" t="s">
        <v>46</v>
      </c>
    </row>
    <row r="21" customFormat="false" ht="15" hidden="false" customHeight="false" outlineLevel="0" collapsed="false">
      <c r="A21" s="2" t="s">
        <v>55</v>
      </c>
      <c r="B21" s="2" t="s">
        <v>52</v>
      </c>
      <c r="C21" s="2" t="s">
        <v>35</v>
      </c>
      <c r="D21" s="3" t="s">
        <v>39</v>
      </c>
      <c r="E21" s="3" t="s">
        <v>49</v>
      </c>
      <c r="F21" s="2" t="s">
        <v>15</v>
      </c>
      <c r="G21" s="2" t="n">
        <v>10</v>
      </c>
      <c r="H21" s="4" t="n">
        <v>4100</v>
      </c>
      <c r="I21" s="2" t="s">
        <v>24</v>
      </c>
      <c r="J21" s="2" t="s">
        <v>21</v>
      </c>
    </row>
    <row r="22" customFormat="false" ht="15" hidden="false" customHeight="false" outlineLevel="0" collapsed="false">
      <c r="A22" s="2" t="s">
        <v>56</v>
      </c>
      <c r="B22" s="2" t="s">
        <v>52</v>
      </c>
      <c r="C22" s="2" t="s">
        <v>19</v>
      </c>
      <c r="D22" s="3" t="s">
        <v>39</v>
      </c>
      <c r="E22" s="3" t="s">
        <v>53</v>
      </c>
      <c r="F22" s="2" t="s">
        <v>54</v>
      </c>
      <c r="G22" s="2" t="n">
        <v>5</v>
      </c>
      <c r="H22" s="4" t="n">
        <v>2700</v>
      </c>
      <c r="I22" s="2" t="s">
        <v>16</v>
      </c>
      <c r="J22" s="2" t="s">
        <v>33</v>
      </c>
    </row>
    <row r="23" customFormat="false" ht="15" hidden="false" customHeight="false" outlineLevel="0" collapsed="false">
      <c r="A23" s="2" t="s">
        <v>57</v>
      </c>
      <c r="B23" s="2" t="s">
        <v>52</v>
      </c>
      <c r="C23" s="2" t="s">
        <v>12</v>
      </c>
      <c r="D23" s="3" t="s">
        <v>39</v>
      </c>
      <c r="E23" s="3" t="s">
        <v>43</v>
      </c>
      <c r="F23" s="2" t="s">
        <v>28</v>
      </c>
      <c r="G23" s="2" t="n">
        <v>24</v>
      </c>
      <c r="H23" s="4" t="n">
        <v>51600</v>
      </c>
      <c r="I23" s="2" t="s">
        <v>24</v>
      </c>
      <c r="J23" s="2" t="s">
        <v>21</v>
      </c>
    </row>
    <row r="24" customFormat="false" ht="15" hidden="false" customHeight="false" outlineLevel="0" collapsed="false">
      <c r="A24" s="2" t="s">
        <v>58</v>
      </c>
      <c r="B24" s="2" t="s">
        <v>52</v>
      </c>
      <c r="C24" s="2" t="s">
        <v>19</v>
      </c>
      <c r="D24" s="3" t="s">
        <v>39</v>
      </c>
      <c r="E24" s="3" t="s">
        <v>53</v>
      </c>
      <c r="F24" s="2" t="s">
        <v>54</v>
      </c>
      <c r="G24" s="2" t="n">
        <v>12</v>
      </c>
      <c r="H24" s="4" t="n">
        <v>6480</v>
      </c>
      <c r="I24" s="2" t="s">
        <v>36</v>
      </c>
      <c r="J24" s="2" t="s">
        <v>21</v>
      </c>
    </row>
    <row r="25" customFormat="false" ht="15" hidden="false" customHeight="false" outlineLevel="0" collapsed="false">
      <c r="A25" s="2" t="s">
        <v>59</v>
      </c>
      <c r="B25" s="2" t="s">
        <v>52</v>
      </c>
      <c r="C25" s="2" t="s">
        <v>12</v>
      </c>
      <c r="D25" s="3" t="s">
        <v>22</v>
      </c>
      <c r="E25" s="3" t="s">
        <v>49</v>
      </c>
      <c r="F25" s="2" t="s">
        <v>15</v>
      </c>
      <c r="G25" s="2" t="n">
        <v>20</v>
      </c>
      <c r="H25" s="4" t="n">
        <v>8200</v>
      </c>
      <c r="I25" s="2" t="s">
        <v>24</v>
      </c>
      <c r="J25" s="2" t="s">
        <v>21</v>
      </c>
    </row>
    <row r="26" customFormat="false" ht="15" hidden="false" customHeight="false" outlineLevel="0" collapsed="false">
      <c r="A26" s="2" t="s">
        <v>60</v>
      </c>
      <c r="B26" s="2" t="s">
        <v>52</v>
      </c>
      <c r="C26" s="2" t="s">
        <v>35</v>
      </c>
      <c r="D26" s="3" t="s">
        <v>39</v>
      </c>
      <c r="E26" s="3" t="s">
        <v>31</v>
      </c>
      <c r="F26" s="2" t="s">
        <v>32</v>
      </c>
      <c r="G26" s="2" t="n">
        <v>40</v>
      </c>
      <c r="H26" s="4" t="n">
        <v>49600</v>
      </c>
      <c r="I26" s="2" t="s">
        <v>24</v>
      </c>
      <c r="J26" s="2" t="s">
        <v>17</v>
      </c>
    </row>
    <row r="27" customFormat="false" ht="15" hidden="false" customHeight="false" outlineLevel="0" collapsed="false">
      <c r="A27" s="2" t="s">
        <v>61</v>
      </c>
      <c r="B27" s="2" t="s">
        <v>52</v>
      </c>
      <c r="C27" s="2" t="s">
        <v>12</v>
      </c>
      <c r="D27" s="3" t="s">
        <v>26</v>
      </c>
      <c r="E27" s="3" t="s">
        <v>43</v>
      </c>
      <c r="F27" s="2" t="s">
        <v>28</v>
      </c>
      <c r="G27" s="2" t="n">
        <v>20</v>
      </c>
      <c r="H27" s="4" t="n">
        <v>43000</v>
      </c>
      <c r="I27" s="2" t="s">
        <v>36</v>
      </c>
      <c r="J27" s="2" t="s">
        <v>37</v>
      </c>
    </row>
    <row r="28" customFormat="false" ht="15" hidden="false" customHeight="false" outlineLevel="0" collapsed="false">
      <c r="A28" s="2" t="s">
        <v>62</v>
      </c>
      <c r="B28" s="2" t="s">
        <v>52</v>
      </c>
      <c r="C28" s="2" t="s">
        <v>19</v>
      </c>
      <c r="D28" s="3" t="s">
        <v>26</v>
      </c>
      <c r="E28" s="3" t="s">
        <v>53</v>
      </c>
      <c r="F28" s="2" t="s">
        <v>54</v>
      </c>
      <c r="G28" s="2" t="n">
        <v>48</v>
      </c>
      <c r="H28" s="4" t="n">
        <v>25920</v>
      </c>
      <c r="I28" s="2" t="s">
        <v>24</v>
      </c>
      <c r="J28" s="2" t="s">
        <v>21</v>
      </c>
    </row>
    <row r="29" customFormat="false" ht="15" hidden="false" customHeight="false" outlineLevel="0" collapsed="false">
      <c r="A29" s="2" t="s">
        <v>58</v>
      </c>
      <c r="B29" s="2" t="s">
        <v>52</v>
      </c>
      <c r="C29" s="2" t="s">
        <v>35</v>
      </c>
      <c r="D29" s="3" t="s">
        <v>13</v>
      </c>
      <c r="E29" s="3" t="s">
        <v>27</v>
      </c>
      <c r="F29" s="2" t="s">
        <v>28</v>
      </c>
      <c r="G29" s="2" t="n">
        <v>24</v>
      </c>
      <c r="H29" s="4" t="n">
        <v>33240</v>
      </c>
      <c r="I29" s="2" t="s">
        <v>36</v>
      </c>
      <c r="J29" s="2" t="s">
        <v>21</v>
      </c>
    </row>
    <row r="30" customFormat="false" ht="15" hidden="false" customHeight="false" outlineLevel="0" collapsed="false">
      <c r="A30" s="2" t="s">
        <v>63</v>
      </c>
      <c r="B30" s="2" t="s">
        <v>52</v>
      </c>
      <c r="C30" s="2" t="s">
        <v>19</v>
      </c>
      <c r="D30" s="3" t="s">
        <v>47</v>
      </c>
      <c r="E30" s="3" t="s">
        <v>53</v>
      </c>
      <c r="F30" s="2" t="s">
        <v>54</v>
      </c>
      <c r="G30" s="2" t="n">
        <v>20</v>
      </c>
      <c r="H30" s="4" t="n">
        <v>10800</v>
      </c>
      <c r="I30" s="2" t="s">
        <v>24</v>
      </c>
      <c r="J30" s="2" t="s">
        <v>46</v>
      </c>
    </row>
    <row r="31" customFormat="false" ht="15" hidden="false" customHeight="false" outlineLevel="0" collapsed="false">
      <c r="A31" s="2" t="s">
        <v>64</v>
      </c>
      <c r="B31" s="2" t="s">
        <v>52</v>
      </c>
      <c r="C31" s="2" t="s">
        <v>12</v>
      </c>
      <c r="D31" s="3" t="s">
        <v>47</v>
      </c>
      <c r="E31" s="3" t="s">
        <v>49</v>
      </c>
      <c r="F31" s="2" t="s">
        <v>15</v>
      </c>
      <c r="G31" s="2" t="n">
        <v>40</v>
      </c>
      <c r="H31" s="4" t="n">
        <v>16400</v>
      </c>
      <c r="I31" s="2" t="s">
        <v>24</v>
      </c>
      <c r="J31" s="2" t="s">
        <v>37</v>
      </c>
    </row>
    <row r="32" customFormat="false" ht="15" hidden="false" customHeight="false" outlineLevel="0" collapsed="false">
      <c r="A32" s="2" t="s">
        <v>65</v>
      </c>
      <c r="B32" s="2" t="s">
        <v>52</v>
      </c>
      <c r="C32" s="2" t="s">
        <v>12</v>
      </c>
      <c r="D32" s="3" t="s">
        <v>20</v>
      </c>
      <c r="E32" s="3" t="s">
        <v>49</v>
      </c>
      <c r="F32" s="2" t="s">
        <v>15</v>
      </c>
      <c r="G32" s="2" t="n">
        <v>48</v>
      </c>
      <c r="H32" s="4" t="n">
        <v>19680</v>
      </c>
      <c r="I32" s="2" t="s">
        <v>16</v>
      </c>
      <c r="J32" s="2" t="s">
        <v>37</v>
      </c>
    </row>
    <row r="33" customFormat="false" ht="15" hidden="false" customHeight="false" outlineLevel="0" collapsed="false">
      <c r="A33" s="2" t="s">
        <v>66</v>
      </c>
      <c r="B33" s="2" t="s">
        <v>52</v>
      </c>
      <c r="C33" s="2" t="s">
        <v>12</v>
      </c>
      <c r="D33" s="3" t="s">
        <v>13</v>
      </c>
      <c r="E33" s="3" t="s">
        <v>27</v>
      </c>
      <c r="F33" s="2" t="s">
        <v>28</v>
      </c>
      <c r="G33" s="2" t="n">
        <v>10</v>
      </c>
      <c r="H33" s="4" t="n">
        <v>13850</v>
      </c>
      <c r="I33" s="2" t="s">
        <v>36</v>
      </c>
      <c r="J33" s="2" t="s">
        <v>33</v>
      </c>
    </row>
    <row r="34" customFormat="false" ht="15" hidden="false" customHeight="false" outlineLevel="0" collapsed="false">
      <c r="A34" s="2" t="s">
        <v>67</v>
      </c>
      <c r="B34" s="2" t="s">
        <v>52</v>
      </c>
      <c r="C34" s="2" t="s">
        <v>19</v>
      </c>
      <c r="D34" s="3" t="s">
        <v>26</v>
      </c>
      <c r="E34" s="3" t="s">
        <v>14</v>
      </c>
      <c r="F34" s="2" t="s">
        <v>15</v>
      </c>
      <c r="G34" s="2" t="n">
        <v>40</v>
      </c>
      <c r="H34" s="4" t="n">
        <v>10600</v>
      </c>
      <c r="I34" s="2" t="s">
        <v>24</v>
      </c>
      <c r="J34" s="2" t="s">
        <v>17</v>
      </c>
    </row>
    <row r="35" customFormat="false" ht="15" hidden="false" customHeight="false" outlineLevel="0" collapsed="false">
      <c r="A35" s="2" t="s">
        <v>68</v>
      </c>
      <c r="B35" s="2" t="s">
        <v>52</v>
      </c>
      <c r="C35" s="2" t="s">
        <v>12</v>
      </c>
      <c r="D35" s="3" t="s">
        <v>20</v>
      </c>
      <c r="E35" s="3" t="s">
        <v>53</v>
      </c>
      <c r="F35" s="2" t="s">
        <v>54</v>
      </c>
      <c r="G35" s="2" t="n">
        <v>40</v>
      </c>
      <c r="H35" s="4" t="n">
        <v>21600</v>
      </c>
      <c r="I35" s="2" t="s">
        <v>24</v>
      </c>
      <c r="J35" s="2" t="s">
        <v>46</v>
      </c>
    </row>
    <row r="36" customFormat="false" ht="15" hidden="false" customHeight="false" outlineLevel="0" collapsed="false">
      <c r="A36" s="2" t="s">
        <v>57</v>
      </c>
      <c r="B36" s="2" t="s">
        <v>52</v>
      </c>
      <c r="C36" s="2" t="s">
        <v>19</v>
      </c>
      <c r="D36" s="3" t="s">
        <v>22</v>
      </c>
      <c r="E36" s="3" t="s">
        <v>31</v>
      </c>
      <c r="F36" s="2" t="s">
        <v>32</v>
      </c>
      <c r="G36" s="2" t="n">
        <v>30</v>
      </c>
      <c r="H36" s="4" t="n">
        <v>37200</v>
      </c>
      <c r="I36" s="2" t="s">
        <v>24</v>
      </c>
      <c r="J36" s="2" t="s">
        <v>37</v>
      </c>
    </row>
    <row r="37" customFormat="false" ht="15" hidden="false" customHeight="false" outlineLevel="0" collapsed="false">
      <c r="A37" s="2" t="s">
        <v>69</v>
      </c>
      <c r="B37" s="2" t="s">
        <v>52</v>
      </c>
      <c r="C37" s="2" t="s">
        <v>12</v>
      </c>
      <c r="D37" s="3" t="s">
        <v>13</v>
      </c>
      <c r="E37" s="3" t="s">
        <v>43</v>
      </c>
      <c r="F37" s="2" t="s">
        <v>28</v>
      </c>
      <c r="G37" s="2" t="n">
        <v>30</v>
      </c>
      <c r="H37" s="4" t="n">
        <v>64500</v>
      </c>
      <c r="I37" s="2" t="s">
        <v>24</v>
      </c>
      <c r="J37" s="2" t="s">
        <v>17</v>
      </c>
    </row>
    <row r="38" customFormat="false" ht="15" hidden="false" customHeight="false" outlineLevel="0" collapsed="false">
      <c r="A38" s="2" t="s">
        <v>70</v>
      </c>
      <c r="B38" s="2" t="s">
        <v>52</v>
      </c>
      <c r="C38" s="2" t="s">
        <v>12</v>
      </c>
      <c r="D38" s="3" t="s">
        <v>39</v>
      </c>
      <c r="E38" s="3" t="s">
        <v>27</v>
      </c>
      <c r="F38" s="2" t="s">
        <v>28</v>
      </c>
      <c r="G38" s="2" t="n">
        <v>48</v>
      </c>
      <c r="H38" s="4" t="n">
        <v>66480</v>
      </c>
      <c r="I38" s="2" t="s">
        <v>24</v>
      </c>
      <c r="J38" s="2" t="s">
        <v>46</v>
      </c>
    </row>
    <row r="39" customFormat="false" ht="15" hidden="false" customHeight="false" outlineLevel="0" collapsed="false">
      <c r="A39" s="2" t="s">
        <v>70</v>
      </c>
      <c r="B39" s="2" t="s">
        <v>52</v>
      </c>
      <c r="C39" s="2" t="s">
        <v>19</v>
      </c>
      <c r="D39" s="3" t="s">
        <v>20</v>
      </c>
      <c r="E39" s="3" t="s">
        <v>27</v>
      </c>
      <c r="F39" s="2" t="s">
        <v>28</v>
      </c>
      <c r="G39" s="2" t="n">
        <v>10</v>
      </c>
      <c r="H39" s="4" t="n">
        <v>13850</v>
      </c>
      <c r="I39" s="2" t="s">
        <v>16</v>
      </c>
      <c r="J39" s="2" t="s">
        <v>37</v>
      </c>
    </row>
    <row r="40" customFormat="false" ht="15" hidden="false" customHeight="false" outlineLevel="0" collapsed="false">
      <c r="A40" s="2" t="s">
        <v>71</v>
      </c>
      <c r="B40" s="2" t="s">
        <v>72</v>
      </c>
      <c r="C40" s="2" t="s">
        <v>12</v>
      </c>
      <c r="D40" s="3" t="s">
        <v>13</v>
      </c>
      <c r="E40" s="3" t="s">
        <v>14</v>
      </c>
      <c r="F40" s="2" t="s">
        <v>15</v>
      </c>
      <c r="G40" s="2" t="n">
        <v>48</v>
      </c>
      <c r="H40" s="4" t="n">
        <v>12720</v>
      </c>
      <c r="I40" s="2" t="s">
        <v>24</v>
      </c>
      <c r="J40" s="2" t="s">
        <v>17</v>
      </c>
    </row>
    <row r="41" customFormat="false" ht="15" hidden="false" customHeight="false" outlineLevel="0" collapsed="false">
      <c r="A41" s="2" t="s">
        <v>73</v>
      </c>
      <c r="B41" s="2" t="s">
        <v>72</v>
      </c>
      <c r="C41" s="2" t="s">
        <v>35</v>
      </c>
      <c r="D41" s="3" t="s">
        <v>22</v>
      </c>
      <c r="E41" s="3" t="s">
        <v>23</v>
      </c>
      <c r="F41" s="2" t="s">
        <v>15</v>
      </c>
      <c r="G41" s="2" t="n">
        <v>40</v>
      </c>
      <c r="H41" s="4" t="n">
        <v>7400</v>
      </c>
      <c r="I41" s="2" t="s">
        <v>24</v>
      </c>
      <c r="J41" s="2" t="s">
        <v>17</v>
      </c>
    </row>
    <row r="42" customFormat="false" ht="15" hidden="false" customHeight="false" outlineLevel="0" collapsed="false">
      <c r="A42" s="2" t="s">
        <v>74</v>
      </c>
      <c r="B42" s="2" t="s">
        <v>72</v>
      </c>
      <c r="C42" s="2" t="s">
        <v>35</v>
      </c>
      <c r="D42" s="3" t="s">
        <v>39</v>
      </c>
      <c r="E42" s="3" t="s">
        <v>23</v>
      </c>
      <c r="F42" s="2" t="s">
        <v>15</v>
      </c>
      <c r="G42" s="2" t="n">
        <v>5</v>
      </c>
      <c r="H42" s="4" t="n">
        <v>925</v>
      </c>
      <c r="I42" s="2" t="s">
        <v>24</v>
      </c>
      <c r="J42" s="2" t="s">
        <v>46</v>
      </c>
    </row>
    <row r="43" customFormat="false" ht="15" hidden="false" customHeight="false" outlineLevel="0" collapsed="false">
      <c r="A43" s="2" t="s">
        <v>75</v>
      </c>
      <c r="B43" s="2" t="s">
        <v>72</v>
      </c>
      <c r="C43" s="2" t="s">
        <v>12</v>
      </c>
      <c r="D43" s="3" t="s">
        <v>13</v>
      </c>
      <c r="E43" s="3" t="s">
        <v>14</v>
      </c>
      <c r="F43" s="2" t="s">
        <v>15</v>
      </c>
      <c r="G43" s="2" t="n">
        <v>48</v>
      </c>
      <c r="H43" s="4" t="n">
        <v>12720</v>
      </c>
      <c r="I43" s="2" t="s">
        <v>16</v>
      </c>
      <c r="J43" s="2" t="s">
        <v>33</v>
      </c>
    </row>
    <row r="44" customFormat="false" ht="15" hidden="false" customHeight="false" outlineLevel="0" collapsed="false">
      <c r="A44" s="2" t="s">
        <v>76</v>
      </c>
      <c r="B44" s="2" t="s">
        <v>72</v>
      </c>
      <c r="C44" s="2" t="s">
        <v>12</v>
      </c>
      <c r="D44" s="3" t="s">
        <v>47</v>
      </c>
      <c r="E44" s="3" t="s">
        <v>27</v>
      </c>
      <c r="F44" s="2" t="s">
        <v>28</v>
      </c>
      <c r="G44" s="2" t="n">
        <v>5</v>
      </c>
      <c r="H44" s="4" t="n">
        <v>6925</v>
      </c>
      <c r="I44" s="2" t="s">
        <v>16</v>
      </c>
      <c r="J44" s="2" t="s">
        <v>37</v>
      </c>
    </row>
    <row r="45" customFormat="false" ht="15" hidden="false" customHeight="false" outlineLevel="0" collapsed="false">
      <c r="A45" s="2" t="s">
        <v>73</v>
      </c>
      <c r="B45" s="2" t="s">
        <v>72</v>
      </c>
      <c r="C45" s="2" t="s">
        <v>19</v>
      </c>
      <c r="D45" s="3" t="s">
        <v>45</v>
      </c>
      <c r="E45" s="3" t="s">
        <v>43</v>
      </c>
      <c r="F45" s="2" t="s">
        <v>28</v>
      </c>
      <c r="G45" s="2" t="n">
        <v>50</v>
      </c>
      <c r="H45" s="4" t="n">
        <v>107500</v>
      </c>
      <c r="I45" s="2" t="s">
        <v>24</v>
      </c>
      <c r="J45" s="2" t="s">
        <v>37</v>
      </c>
    </row>
    <row r="46" customFormat="false" ht="15" hidden="false" customHeight="false" outlineLevel="0" collapsed="false">
      <c r="A46" s="2" t="s">
        <v>77</v>
      </c>
      <c r="B46" s="2" t="s">
        <v>72</v>
      </c>
      <c r="C46" s="2" t="s">
        <v>19</v>
      </c>
      <c r="D46" s="3" t="s">
        <v>20</v>
      </c>
      <c r="E46" s="3" t="s">
        <v>49</v>
      </c>
      <c r="F46" s="2" t="s">
        <v>15</v>
      </c>
      <c r="G46" s="2" t="n">
        <v>10</v>
      </c>
      <c r="H46" s="4" t="n">
        <v>4100</v>
      </c>
      <c r="I46" s="2" t="s">
        <v>24</v>
      </c>
      <c r="J46" s="2" t="s">
        <v>17</v>
      </c>
    </row>
    <row r="47" customFormat="false" ht="15" hidden="false" customHeight="false" outlineLevel="0" collapsed="false">
      <c r="A47" s="2" t="s">
        <v>76</v>
      </c>
      <c r="B47" s="2" t="s">
        <v>72</v>
      </c>
      <c r="C47" s="2" t="s">
        <v>19</v>
      </c>
      <c r="D47" s="3" t="s">
        <v>22</v>
      </c>
      <c r="E47" s="3" t="s">
        <v>23</v>
      </c>
      <c r="F47" s="2" t="s">
        <v>15</v>
      </c>
      <c r="G47" s="2" t="n">
        <v>10</v>
      </c>
      <c r="H47" s="4" t="n">
        <v>1850</v>
      </c>
      <c r="I47" s="2" t="s">
        <v>24</v>
      </c>
      <c r="J47" s="2" t="s">
        <v>21</v>
      </c>
    </row>
    <row r="48" customFormat="false" ht="15" hidden="false" customHeight="false" outlineLevel="0" collapsed="false">
      <c r="A48" s="2" t="s">
        <v>75</v>
      </c>
      <c r="B48" s="2" t="s">
        <v>72</v>
      </c>
      <c r="C48" s="2" t="s">
        <v>19</v>
      </c>
      <c r="D48" s="3" t="s">
        <v>47</v>
      </c>
      <c r="E48" s="3" t="s">
        <v>43</v>
      </c>
      <c r="F48" s="2" t="s">
        <v>28</v>
      </c>
      <c r="G48" s="2" t="n">
        <v>30</v>
      </c>
      <c r="H48" s="4" t="n">
        <v>64500</v>
      </c>
      <c r="I48" s="2" t="s">
        <v>16</v>
      </c>
      <c r="J48" s="2" t="s">
        <v>33</v>
      </c>
    </row>
    <row r="49" customFormat="false" ht="15" hidden="false" customHeight="false" outlineLevel="0" collapsed="false">
      <c r="A49" s="2" t="s">
        <v>78</v>
      </c>
      <c r="B49" s="2" t="s">
        <v>72</v>
      </c>
      <c r="C49" s="2" t="s">
        <v>35</v>
      </c>
      <c r="D49" s="3" t="s">
        <v>30</v>
      </c>
      <c r="E49" s="3" t="s">
        <v>27</v>
      </c>
      <c r="F49" s="2" t="s">
        <v>28</v>
      </c>
      <c r="G49" s="2" t="n">
        <v>60</v>
      </c>
      <c r="H49" s="4" t="n">
        <v>83100</v>
      </c>
      <c r="I49" s="2" t="s">
        <v>24</v>
      </c>
      <c r="J49" s="2" t="s">
        <v>17</v>
      </c>
    </row>
    <row r="50" customFormat="false" ht="15" hidden="false" customHeight="false" outlineLevel="0" collapsed="false">
      <c r="A50" s="2" t="s">
        <v>79</v>
      </c>
      <c r="B50" s="2" t="s">
        <v>72</v>
      </c>
      <c r="C50" s="2" t="s">
        <v>12</v>
      </c>
      <c r="D50" s="3" t="s">
        <v>22</v>
      </c>
      <c r="E50" s="3" t="s">
        <v>14</v>
      </c>
      <c r="F50" s="2" t="s">
        <v>15</v>
      </c>
      <c r="G50" s="2" t="n">
        <v>60</v>
      </c>
      <c r="H50" s="4" t="n">
        <v>15900</v>
      </c>
      <c r="I50" s="2" t="s">
        <v>24</v>
      </c>
      <c r="J50" s="2" t="s">
        <v>46</v>
      </c>
    </row>
    <row r="51" customFormat="false" ht="15" hidden="false" customHeight="false" outlineLevel="0" collapsed="false">
      <c r="A51" s="2" t="s">
        <v>80</v>
      </c>
      <c r="B51" s="2" t="s">
        <v>72</v>
      </c>
      <c r="C51" s="2" t="s">
        <v>12</v>
      </c>
      <c r="D51" s="3" t="s">
        <v>39</v>
      </c>
      <c r="E51" s="3" t="s">
        <v>49</v>
      </c>
      <c r="F51" s="2" t="s">
        <v>15</v>
      </c>
      <c r="G51" s="2" t="n">
        <v>50</v>
      </c>
      <c r="H51" s="4" t="n">
        <v>20500</v>
      </c>
      <c r="I51" s="2" t="s">
        <v>24</v>
      </c>
      <c r="J51" s="2" t="s">
        <v>17</v>
      </c>
    </row>
    <row r="52" customFormat="false" ht="15" hidden="false" customHeight="false" outlineLevel="0" collapsed="false">
      <c r="A52" s="2" t="s">
        <v>81</v>
      </c>
      <c r="B52" s="2" t="s">
        <v>72</v>
      </c>
      <c r="C52" s="2" t="s">
        <v>12</v>
      </c>
      <c r="D52" s="3" t="s">
        <v>26</v>
      </c>
      <c r="E52" s="3" t="s">
        <v>31</v>
      </c>
      <c r="F52" s="2" t="s">
        <v>32</v>
      </c>
      <c r="G52" s="2" t="n">
        <v>10</v>
      </c>
      <c r="H52" s="4" t="n">
        <v>12400</v>
      </c>
      <c r="I52" s="2" t="s">
        <v>24</v>
      </c>
      <c r="J52" s="2" t="s">
        <v>21</v>
      </c>
    </row>
    <row r="53" customFormat="false" ht="15" hidden="false" customHeight="false" outlineLevel="0" collapsed="false">
      <c r="A53" s="2" t="s">
        <v>82</v>
      </c>
      <c r="B53" s="2" t="s">
        <v>72</v>
      </c>
      <c r="C53" s="2" t="s">
        <v>19</v>
      </c>
      <c r="D53" s="3" t="s">
        <v>22</v>
      </c>
      <c r="E53" s="3" t="s">
        <v>14</v>
      </c>
      <c r="F53" s="2" t="s">
        <v>15</v>
      </c>
      <c r="G53" s="2" t="n">
        <v>24</v>
      </c>
      <c r="H53" s="4" t="n">
        <v>6360</v>
      </c>
      <c r="I53" s="2" t="s">
        <v>36</v>
      </c>
      <c r="J53" s="2" t="s">
        <v>21</v>
      </c>
    </row>
    <row r="54" customFormat="false" ht="15" hidden="false" customHeight="false" outlineLevel="0" collapsed="false">
      <c r="A54" s="2" t="s">
        <v>80</v>
      </c>
      <c r="B54" s="2" t="s">
        <v>72</v>
      </c>
      <c r="C54" s="2" t="s">
        <v>12</v>
      </c>
      <c r="D54" s="3" t="s">
        <v>39</v>
      </c>
      <c r="E54" s="3" t="s">
        <v>31</v>
      </c>
      <c r="F54" s="2" t="s">
        <v>32</v>
      </c>
      <c r="G54" s="2" t="n">
        <v>60</v>
      </c>
      <c r="H54" s="4" t="n">
        <v>74400</v>
      </c>
      <c r="I54" s="2" t="s">
        <v>36</v>
      </c>
      <c r="J54" s="2" t="s">
        <v>37</v>
      </c>
    </row>
    <row r="55" customFormat="false" ht="15" hidden="false" customHeight="false" outlineLevel="0" collapsed="false">
      <c r="A55" s="2" t="s">
        <v>83</v>
      </c>
      <c r="B55" s="2" t="s">
        <v>72</v>
      </c>
      <c r="C55" s="2" t="s">
        <v>19</v>
      </c>
      <c r="D55" s="3" t="s">
        <v>13</v>
      </c>
      <c r="E55" s="3" t="s">
        <v>43</v>
      </c>
      <c r="F55" s="2" t="s">
        <v>28</v>
      </c>
      <c r="G55" s="2" t="n">
        <v>48</v>
      </c>
      <c r="H55" s="4" t="n">
        <v>103200</v>
      </c>
      <c r="I55" s="2" t="s">
        <v>24</v>
      </c>
      <c r="J55" s="2" t="s">
        <v>33</v>
      </c>
    </row>
    <row r="56" customFormat="false" ht="15" hidden="false" customHeight="false" outlineLevel="0" collapsed="false">
      <c r="A56" s="2" t="s">
        <v>84</v>
      </c>
      <c r="B56" s="2" t="s">
        <v>72</v>
      </c>
      <c r="C56" s="2" t="s">
        <v>19</v>
      </c>
      <c r="D56" s="3" t="s">
        <v>26</v>
      </c>
      <c r="E56" s="3" t="s">
        <v>27</v>
      </c>
      <c r="F56" s="2" t="s">
        <v>28</v>
      </c>
      <c r="G56" s="2" t="n">
        <v>60</v>
      </c>
      <c r="H56" s="4" t="n">
        <v>83100</v>
      </c>
      <c r="I56" s="2" t="s">
        <v>36</v>
      </c>
      <c r="J56" s="2" t="s">
        <v>33</v>
      </c>
    </row>
    <row r="57" customFormat="false" ht="15" hidden="false" customHeight="false" outlineLevel="0" collapsed="false">
      <c r="A57" s="2" t="s">
        <v>85</v>
      </c>
      <c r="B57" s="2" t="s">
        <v>72</v>
      </c>
      <c r="C57" s="2" t="s">
        <v>35</v>
      </c>
      <c r="D57" s="3" t="s">
        <v>22</v>
      </c>
      <c r="E57" s="3" t="s">
        <v>53</v>
      </c>
      <c r="F57" s="2" t="s">
        <v>54</v>
      </c>
      <c r="G57" s="2" t="n">
        <v>5</v>
      </c>
      <c r="H57" s="4" t="n">
        <v>2700</v>
      </c>
      <c r="I57" s="2" t="s">
        <v>16</v>
      </c>
      <c r="J57" s="2" t="s">
        <v>37</v>
      </c>
    </row>
    <row r="58" customFormat="false" ht="15" hidden="false" customHeight="false" outlineLevel="0" collapsed="false">
      <c r="A58" s="2" t="s">
        <v>84</v>
      </c>
      <c r="B58" s="2" t="s">
        <v>72</v>
      </c>
      <c r="C58" s="2" t="s">
        <v>12</v>
      </c>
      <c r="D58" s="3" t="s">
        <v>26</v>
      </c>
      <c r="E58" s="3" t="s">
        <v>31</v>
      </c>
      <c r="F58" s="2" t="s">
        <v>32</v>
      </c>
      <c r="G58" s="2" t="n">
        <v>12</v>
      </c>
      <c r="H58" s="4" t="n">
        <v>14880</v>
      </c>
      <c r="I58" s="2" t="s">
        <v>36</v>
      </c>
      <c r="J58" s="2" t="s">
        <v>21</v>
      </c>
    </row>
    <row r="59" customFormat="false" ht="15" hidden="false" customHeight="false" outlineLevel="0" collapsed="false">
      <c r="A59" s="2" t="s">
        <v>86</v>
      </c>
      <c r="B59" s="2" t="s">
        <v>72</v>
      </c>
      <c r="C59" s="2" t="s">
        <v>12</v>
      </c>
      <c r="D59" s="3" t="s">
        <v>45</v>
      </c>
      <c r="E59" s="3" t="s">
        <v>14</v>
      </c>
      <c r="F59" s="2" t="s">
        <v>15</v>
      </c>
      <c r="G59" s="2" t="n">
        <v>30</v>
      </c>
      <c r="H59" s="4" t="n">
        <v>7950</v>
      </c>
      <c r="I59" s="2" t="s">
        <v>24</v>
      </c>
      <c r="J59" s="2" t="s">
        <v>21</v>
      </c>
    </row>
    <row r="60" customFormat="false" ht="15" hidden="false" customHeight="false" outlineLevel="0" collapsed="false">
      <c r="A60" s="2" t="s">
        <v>76</v>
      </c>
      <c r="B60" s="2" t="s">
        <v>72</v>
      </c>
      <c r="C60" s="2" t="s">
        <v>35</v>
      </c>
      <c r="D60" s="3" t="s">
        <v>45</v>
      </c>
      <c r="E60" s="3" t="s">
        <v>43</v>
      </c>
      <c r="F60" s="2" t="s">
        <v>28</v>
      </c>
      <c r="G60" s="2" t="n">
        <v>25</v>
      </c>
      <c r="H60" s="4" t="n">
        <v>53750</v>
      </c>
      <c r="I60" s="2" t="s">
        <v>16</v>
      </c>
      <c r="J60" s="2" t="s">
        <v>37</v>
      </c>
    </row>
    <row r="61" customFormat="false" ht="15" hidden="false" customHeight="false" outlineLevel="0" collapsed="false">
      <c r="A61" s="2" t="s">
        <v>87</v>
      </c>
      <c r="B61" s="2" t="s">
        <v>72</v>
      </c>
      <c r="C61" s="2" t="s">
        <v>12</v>
      </c>
      <c r="D61" s="3" t="s">
        <v>47</v>
      </c>
      <c r="E61" s="3" t="s">
        <v>31</v>
      </c>
      <c r="F61" s="2" t="s">
        <v>32</v>
      </c>
      <c r="G61" s="2" t="n">
        <v>25</v>
      </c>
      <c r="H61" s="4" t="n">
        <v>31000</v>
      </c>
      <c r="I61" s="2" t="s">
        <v>36</v>
      </c>
      <c r="J61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5" min="3" style="0" width="16"/>
    <col collapsed="false" customWidth="true" hidden="false" outlineLevel="0" max="6" min="6" style="0" width="3"/>
  </cols>
  <sheetData>
    <row r="2" customFormat="false" ht="19.7" hidden="false" customHeight="false" outlineLevel="0" collapsed="false">
      <c r="B2" s="5" t="s">
        <v>88</v>
      </c>
    </row>
    <row r="3" customFormat="false" ht="15" hidden="false" customHeight="false" outlineLevel="0" collapsed="false">
      <c r="B3" s="6" t="s">
        <v>89</v>
      </c>
    </row>
    <row r="5" customFormat="false" ht="15" hidden="false" customHeight="false" outlineLevel="0" collapsed="false">
      <c r="B5" s="7" t="s">
        <v>90</v>
      </c>
      <c r="C5" s="8" t="n">
        <f aca="false">SUMIFS(Data!H:H,Data!I:I,"Converted")</f>
        <v>882845</v>
      </c>
    </row>
    <row r="6" customFormat="false" ht="15" hidden="false" customHeight="false" outlineLevel="0" collapsed="false">
      <c r="B6" s="7" t="s">
        <v>91</v>
      </c>
      <c r="C6" s="9" t="n">
        <f aca="false">COUNTIFS(Data!I:I,"Converted")</f>
        <v>31</v>
      </c>
    </row>
    <row r="7" customFormat="false" ht="15" hidden="false" customHeight="false" outlineLevel="0" collapsed="false">
      <c r="B7" s="7" t="s">
        <v>92</v>
      </c>
      <c r="C7" s="10" t="n">
        <f aca="false">IF(COUNTA(Data!I2:I10000)=0,"",COUNTIFS(Data!I:I,"Converted")/COUNTA(Data!I2:I10000))</f>
        <v>0.516666666666667</v>
      </c>
    </row>
    <row r="8" customFormat="false" ht="15" hidden="false" customHeight="false" outlineLevel="0" collapsed="false">
      <c r="B8" s="7" t="s">
        <v>93</v>
      </c>
      <c r="C8" s="8" t="n">
        <f aca="false">IF(COUNTIFS(Data!I:I,"Converted")=0,"",SUMIFS(Data!H:H,Data!I:I,"Converted")/COUNTIFS(Data!I:I,"Converted"))</f>
        <v>28478.8709677419</v>
      </c>
    </row>
    <row r="9" customFormat="false" ht="15" hidden="false" customHeight="false" outlineLevel="0" collapsed="false">
      <c r="B9" s="7" t="s">
        <v>94</v>
      </c>
      <c r="C9" s="8" t="n">
        <f aca="false">SUMIFS(Data!H:H,Data!I:I,"Pending")</f>
        <v>426325</v>
      </c>
    </row>
    <row r="12" customFormat="false" ht="15" hidden="false" customHeight="false" outlineLevel="0" collapsed="false">
      <c r="B12" s="11" t="s">
        <v>95</v>
      </c>
    </row>
    <row r="13" customFormat="false" ht="15" hidden="false" customHeight="false" outlineLevel="0" collapsed="false">
      <c r="B13" s="12" t="s">
        <v>1</v>
      </c>
      <c r="C13" s="12" t="s">
        <v>96</v>
      </c>
      <c r="D13" s="12" t="s">
        <v>24</v>
      </c>
      <c r="E13" s="12" t="s">
        <v>97</v>
      </c>
    </row>
    <row r="14" customFormat="false" ht="15" hidden="false" customHeight="false" outlineLevel="0" collapsed="false">
      <c r="B14" s="13" t="s">
        <v>11</v>
      </c>
      <c r="C14" s="13" t="n">
        <f aca="false">COUNTIFS(Data!B:B,B14)</f>
        <v>18</v>
      </c>
      <c r="D14" s="13" t="n">
        <f aca="false">COUNTIFS(Data!B:B,B14,Data!I:I,"Converted")</f>
        <v>6</v>
      </c>
      <c r="E14" s="14" t="n">
        <f aca="false">SUMIFS(Data!H:H,Data!B:B,B14,Data!I:I,"Converted")</f>
        <v>135600</v>
      </c>
    </row>
    <row r="15" customFormat="false" ht="15" hidden="false" customHeight="false" outlineLevel="0" collapsed="false">
      <c r="B15" s="13" t="s">
        <v>52</v>
      </c>
      <c r="C15" s="13" t="n">
        <f aca="false">COUNTIFS(Data!B:B,B15)</f>
        <v>20</v>
      </c>
      <c r="D15" s="13" t="n">
        <f aca="false">COUNTIFS(Data!B:B,B15,Data!I:I,"Converted")</f>
        <v>13</v>
      </c>
      <c r="E15" s="14" t="n">
        <f aca="false">SUMIFS(Data!H:H,Data!B:B,B15,Data!I:I,"Converted")</f>
        <v>369700</v>
      </c>
    </row>
    <row r="16" customFormat="false" ht="15" hidden="false" customHeight="false" outlineLevel="0" collapsed="false">
      <c r="B16" s="13" t="s">
        <v>72</v>
      </c>
      <c r="C16" s="13" t="n">
        <f aca="false">COUNTIFS(Data!B:B,B16)</f>
        <v>22</v>
      </c>
      <c r="D16" s="13" t="n">
        <f aca="false">COUNTIFS(Data!B:B,B16,Data!I:I,"Converted")</f>
        <v>12</v>
      </c>
      <c r="E16" s="14" t="n">
        <f aca="false">SUMIFS(Data!H:H,Data!B:B,B16,Data!I:I,"Converted")</f>
        <v>377545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4" min="3" style="0" width="13"/>
    <col collapsed="false" customWidth="true" hidden="false" outlineLevel="0" max="5" min="5" style="0" width="17"/>
    <col collapsed="false" customWidth="true" hidden="false" outlineLevel="0" max="6" min="6" style="0" width="3"/>
  </cols>
  <sheetData>
    <row r="2" customFormat="false" ht="17.35" hidden="false" customHeight="false" outlineLevel="0" collapsed="false">
      <c r="B2" s="15" t="s">
        <v>98</v>
      </c>
    </row>
    <row r="4" customFormat="false" ht="15" hidden="false" customHeight="false" outlineLevel="0" collapsed="false">
      <c r="B4" s="12" t="s">
        <v>4</v>
      </c>
      <c r="C4" s="12" t="s">
        <v>96</v>
      </c>
      <c r="D4" s="12" t="s">
        <v>24</v>
      </c>
      <c r="E4" s="12" t="s">
        <v>97</v>
      </c>
    </row>
    <row r="5" customFormat="false" ht="15" hidden="false" customHeight="false" outlineLevel="0" collapsed="false">
      <c r="B5" s="13" t="s">
        <v>43</v>
      </c>
      <c r="C5" s="13" t="n">
        <f aca="false">COUNTIFS(Data!E:E,B5)</f>
        <v>8</v>
      </c>
      <c r="D5" s="13" t="n">
        <f aca="false">COUNTIFS(Data!E:E,B5,Data!I:I,"Converted")</f>
        <v>4</v>
      </c>
      <c r="E5" s="14" t="n">
        <f aca="false">SUMIFS(Data!H:H,Data!E:E,B5,Data!I:I,"Converted")</f>
        <v>326800</v>
      </c>
    </row>
    <row r="6" customFormat="false" ht="15" hidden="false" customHeight="false" outlineLevel="0" collapsed="false">
      <c r="B6" s="13" t="s">
        <v>27</v>
      </c>
      <c r="C6" s="13" t="n">
        <f aca="false">COUNTIFS(Data!E:E,B6)</f>
        <v>9</v>
      </c>
      <c r="D6" s="13" t="n">
        <f aca="false">COUNTIFS(Data!E:E,B6,Data!I:I,"Converted")</f>
        <v>4</v>
      </c>
      <c r="E6" s="14" t="n">
        <f aca="false">SUMIFS(Data!H:H,Data!E:E,B6,Data!I:I,"Converted")</f>
        <v>239605</v>
      </c>
    </row>
    <row r="7" customFormat="false" ht="15" hidden="false" customHeight="false" outlineLevel="0" collapsed="false">
      <c r="B7" s="13" t="s">
        <v>31</v>
      </c>
      <c r="C7" s="13" t="n">
        <f aca="false">COUNTIFS(Data!E:E,B7)</f>
        <v>12</v>
      </c>
      <c r="D7" s="13" t="n">
        <f aca="false">COUNTIFS(Data!E:E,B7,Data!I:I,"Converted")</f>
        <v>4</v>
      </c>
      <c r="E7" s="14" t="n">
        <f aca="false">SUMIFS(Data!H:H,Data!E:E,B7,Data!I:I,"Converted")</f>
        <v>124000</v>
      </c>
    </row>
    <row r="8" customFormat="false" ht="15" hidden="false" customHeight="false" outlineLevel="0" collapsed="false">
      <c r="B8" s="13" t="s">
        <v>23</v>
      </c>
      <c r="C8" s="13" t="n">
        <f aca="false">COUNTIFS(Data!E:E,B8)</f>
        <v>7</v>
      </c>
      <c r="D8" s="13" t="n">
        <f aca="false">COUNTIFS(Data!E:E,B8,Data!I:I,"Converted")</f>
        <v>5</v>
      </c>
      <c r="E8" s="14" t="n">
        <f aca="false">SUMIFS(Data!H:H,Data!E:E,B8,Data!I:I,"Converted")</f>
        <v>20350</v>
      </c>
    </row>
    <row r="9" customFormat="false" ht="15" hidden="false" customHeight="false" outlineLevel="0" collapsed="false">
      <c r="B9" s="13" t="s">
        <v>49</v>
      </c>
      <c r="C9" s="13" t="n">
        <f aca="false">COUNTIFS(Data!E:E,B9)</f>
        <v>7</v>
      </c>
      <c r="D9" s="13" t="n">
        <f aca="false">COUNTIFS(Data!E:E,B9,Data!I:I,"Converted")</f>
        <v>5</v>
      </c>
      <c r="E9" s="14" t="n">
        <f aca="false">SUMIFS(Data!H:H,Data!E:E,B9,Data!I:I,"Converted")</f>
        <v>53300</v>
      </c>
    </row>
    <row r="10" customFormat="false" ht="15" hidden="false" customHeight="false" outlineLevel="0" collapsed="false">
      <c r="B10" s="13" t="s">
        <v>14</v>
      </c>
      <c r="C10" s="13" t="n">
        <f aca="false">COUNTIFS(Data!E:E,B10)</f>
        <v>10</v>
      </c>
      <c r="D10" s="13" t="n">
        <f aca="false">COUNTIFS(Data!E:E,B10,Data!I:I,"Converted")</f>
        <v>5</v>
      </c>
      <c r="E10" s="14" t="n">
        <f aca="false">SUMIFS(Data!H:H,Data!E:E,B10,Data!I:I,"Converted")</f>
        <v>57770</v>
      </c>
    </row>
    <row r="11" customFormat="false" ht="15" hidden="false" customHeight="false" outlineLevel="0" collapsed="false">
      <c r="B11" s="13" t="s">
        <v>53</v>
      </c>
      <c r="C11" s="13" t="n">
        <f aca="false">COUNTIFS(Data!E:E,B11)</f>
        <v>7</v>
      </c>
      <c r="D11" s="13" t="n">
        <f aca="false">COUNTIFS(Data!E:E,B11,Data!I:I,"Converted")</f>
        <v>4</v>
      </c>
      <c r="E11" s="14" t="n">
        <f aca="false">SUMIFS(Data!H:H,Data!E:E,B11,Data!I:I,"Converted")</f>
        <v>61020</v>
      </c>
    </row>
    <row r="13" customFormat="false" ht="15" hidden="false" customHeight="false" outlineLevel="0" collapsed="false">
      <c r="B13" s="16" t="s">
        <v>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4" min="3" style="0" width="13"/>
    <col collapsed="false" customWidth="true" hidden="false" outlineLevel="0" max="5" min="5" style="0" width="17"/>
    <col collapsed="false" customWidth="true" hidden="false" outlineLevel="0" max="6" min="6" style="0" width="3"/>
  </cols>
  <sheetData>
    <row r="2" customFormat="false" ht="17.35" hidden="false" customHeight="false" outlineLevel="0" collapsed="false">
      <c r="B2" s="15" t="s">
        <v>100</v>
      </c>
    </row>
    <row r="4" customFormat="false" ht="15" hidden="false" customHeight="false" outlineLevel="0" collapsed="false">
      <c r="B4" s="12" t="s">
        <v>3</v>
      </c>
      <c r="C4" s="12" t="s">
        <v>96</v>
      </c>
      <c r="D4" s="12" t="s">
        <v>24</v>
      </c>
      <c r="E4" s="12" t="s">
        <v>97</v>
      </c>
    </row>
    <row r="5" customFormat="false" ht="15" hidden="false" customHeight="false" outlineLevel="0" collapsed="false">
      <c r="B5" s="13" t="s">
        <v>22</v>
      </c>
      <c r="C5" s="13" t="n">
        <f aca="false">COUNTIFS(Data!D:D,B5)</f>
        <v>8</v>
      </c>
      <c r="D5" s="13" t="n">
        <f aca="false">COUNTIFS(Data!D:D,B5,Data!I:I,"Converted")</f>
        <v>6</v>
      </c>
      <c r="E5" s="14" t="n">
        <f aca="false">SUMIFS(Data!H:H,Data!D:D,B5,Data!I:I,"Converted")</f>
        <v>71475</v>
      </c>
    </row>
    <row r="6" customFormat="false" ht="15" hidden="false" customHeight="false" outlineLevel="0" collapsed="false">
      <c r="B6" s="13" t="s">
        <v>20</v>
      </c>
      <c r="C6" s="13" t="n">
        <f aca="false">COUNTIFS(Data!D:D,B6)</f>
        <v>9</v>
      </c>
      <c r="D6" s="13" t="n">
        <f aca="false">COUNTIFS(Data!D:D,B6,Data!I:I,"Converted")</f>
        <v>5</v>
      </c>
      <c r="E6" s="14" t="n">
        <f aca="false">SUMIFS(Data!H:H,Data!D:D,B6,Data!I:I,"Converted")</f>
        <v>68025</v>
      </c>
    </row>
    <row r="7" customFormat="false" ht="15" hidden="false" customHeight="false" outlineLevel="0" collapsed="false">
      <c r="B7" s="13" t="s">
        <v>45</v>
      </c>
      <c r="C7" s="13" t="n">
        <f aca="false">COUNTIFS(Data!D:D,B7)</f>
        <v>5</v>
      </c>
      <c r="D7" s="13" t="n">
        <f aca="false">COUNTIFS(Data!D:D,B7,Data!I:I,"Converted")</f>
        <v>3</v>
      </c>
      <c r="E7" s="14" t="n">
        <f aca="false">SUMIFS(Data!H:H,Data!D:D,B7,Data!I:I,"Converted")</f>
        <v>118150</v>
      </c>
    </row>
    <row r="8" customFormat="false" ht="15" hidden="false" customHeight="false" outlineLevel="0" collapsed="false">
      <c r="B8" s="13" t="s">
        <v>13</v>
      </c>
      <c r="C8" s="13" t="n">
        <f aca="false">COUNTIFS(Data!D:D,B8)</f>
        <v>9</v>
      </c>
      <c r="D8" s="13" t="n">
        <f aca="false">COUNTIFS(Data!D:D,B8,Data!I:I,"Converted")</f>
        <v>3</v>
      </c>
      <c r="E8" s="14" t="n">
        <f aca="false">SUMIFS(Data!H:H,Data!D:D,B8,Data!I:I,"Converted")</f>
        <v>180420</v>
      </c>
    </row>
    <row r="9" customFormat="false" ht="15" hidden="false" customHeight="false" outlineLevel="0" collapsed="false">
      <c r="B9" s="13" t="s">
        <v>39</v>
      </c>
      <c r="C9" s="13" t="n">
        <f aca="false">COUNTIFS(Data!D:D,B9)</f>
        <v>11</v>
      </c>
      <c r="D9" s="13" t="n">
        <f aca="false">COUNTIFS(Data!D:D,B9,Data!I:I,"Converted")</f>
        <v>6</v>
      </c>
      <c r="E9" s="14" t="n">
        <f aca="false">SUMIFS(Data!H:H,Data!D:D,B9,Data!I:I,"Converted")</f>
        <v>193205</v>
      </c>
    </row>
    <row r="10" customFormat="false" ht="15" hidden="false" customHeight="false" outlineLevel="0" collapsed="false">
      <c r="B10" s="13" t="s">
        <v>47</v>
      </c>
      <c r="C10" s="13" t="n">
        <f aca="false">COUNTIFS(Data!D:D,B10)</f>
        <v>6</v>
      </c>
      <c r="D10" s="13" t="n">
        <f aca="false">COUNTIFS(Data!D:D,B10,Data!I:I,"Converted")</f>
        <v>2</v>
      </c>
      <c r="E10" s="14" t="n">
        <f aca="false">SUMIFS(Data!H:H,Data!D:D,B10,Data!I:I,"Converted")</f>
        <v>27200</v>
      </c>
    </row>
    <row r="11" customFormat="false" ht="15" hidden="false" customHeight="false" outlineLevel="0" collapsed="false">
      <c r="B11" s="13" t="s">
        <v>30</v>
      </c>
      <c r="C11" s="13" t="n">
        <f aca="false">COUNTIFS(Data!D:D,B11)</f>
        <v>2</v>
      </c>
      <c r="D11" s="13" t="n">
        <f aca="false">COUNTIFS(Data!D:D,B11,Data!I:I,"Converted")</f>
        <v>1</v>
      </c>
      <c r="E11" s="14" t="n">
        <f aca="false">SUMIFS(Data!H:H,Data!D:D,B11,Data!I:I,"Converted")</f>
        <v>83100</v>
      </c>
    </row>
    <row r="12" customFormat="false" ht="15" hidden="false" customHeight="false" outlineLevel="0" collapsed="false">
      <c r="B12" s="13" t="s">
        <v>26</v>
      </c>
      <c r="C12" s="13" t="n">
        <f aca="false">COUNTIFS(Data!D:D,B12)</f>
        <v>10</v>
      </c>
      <c r="D12" s="13" t="n">
        <f aca="false">COUNTIFS(Data!D:D,B12,Data!I:I,"Converted")</f>
        <v>5</v>
      </c>
      <c r="E12" s="14" t="n">
        <f aca="false">SUMIFS(Data!H:H,Data!D:D,B12,Data!I:I,"Converted")</f>
        <v>141270</v>
      </c>
    </row>
    <row r="14" customFormat="false" ht="15" hidden="false" customHeight="false" outlineLevel="0" collapsed="false">
      <c r="B14" s="16" t="s">
        <v>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4" min="3" style="0" width="13"/>
    <col collapsed="false" customWidth="true" hidden="false" outlineLevel="0" max="5" min="5" style="0" width="17"/>
    <col collapsed="false" customWidth="true" hidden="false" outlineLevel="0" max="6" min="6" style="0" width="3"/>
  </cols>
  <sheetData>
    <row r="2" customFormat="false" ht="17.35" hidden="false" customHeight="false" outlineLevel="0" collapsed="false">
      <c r="B2" s="15" t="s">
        <v>101</v>
      </c>
    </row>
    <row r="4" customFormat="false" ht="15" hidden="false" customHeight="false" outlineLevel="0" collapsed="false">
      <c r="B4" s="12" t="s">
        <v>2</v>
      </c>
      <c r="C4" s="12" t="s">
        <v>96</v>
      </c>
      <c r="D4" s="12" t="s">
        <v>24</v>
      </c>
      <c r="E4" s="12" t="s">
        <v>97</v>
      </c>
    </row>
    <row r="5" customFormat="false" ht="15" hidden="false" customHeight="false" outlineLevel="0" collapsed="false">
      <c r="B5" s="13" t="s">
        <v>12</v>
      </c>
      <c r="C5" s="13" t="n">
        <f aca="false">COUNTIFS(Data!C:C,B5)</f>
        <v>25</v>
      </c>
      <c r="D5" s="13" t="n">
        <f aca="false">COUNTIFS(Data!C:C,B5,Data!I:I,"Converted")</f>
        <v>14</v>
      </c>
      <c r="E5" s="14" t="n">
        <f aca="false">SUMIFS(Data!H:H,Data!C:C,B5,Data!I:I,"Converted")</f>
        <v>391525</v>
      </c>
    </row>
    <row r="6" customFormat="false" ht="15" hidden="false" customHeight="false" outlineLevel="0" collapsed="false">
      <c r="B6" s="13" t="s">
        <v>35</v>
      </c>
      <c r="C6" s="13" t="n">
        <f aca="false">COUNTIFS(Data!C:C,B6)</f>
        <v>14</v>
      </c>
      <c r="D6" s="13" t="n">
        <f aca="false">COUNTIFS(Data!C:C,B6,Data!I:I,"Converted")</f>
        <v>7</v>
      </c>
      <c r="E6" s="14" t="n">
        <f aca="false">SUMIFS(Data!H:H,Data!C:C,B6,Data!I:I,"Converted")</f>
        <v>162650</v>
      </c>
    </row>
    <row r="7" customFormat="false" ht="15" hidden="false" customHeight="false" outlineLevel="0" collapsed="false">
      <c r="B7" s="13" t="s">
        <v>19</v>
      </c>
      <c r="C7" s="13" t="n">
        <f aca="false">COUNTIFS(Data!C:C,B7)</f>
        <v>21</v>
      </c>
      <c r="D7" s="13" t="n">
        <f aca="false">COUNTIFS(Data!C:C,B7,Data!I:I,"Converted")</f>
        <v>10</v>
      </c>
      <c r="E7" s="14" t="n">
        <f aca="false">SUMIFS(Data!H:H,Data!C:C,B7,Data!I:I,"Converted")</f>
        <v>328670</v>
      </c>
    </row>
    <row r="9" customFormat="false" ht="15" hidden="false" customHeight="false" outlineLevel="0" collapsed="false">
      <c r="B9" s="16" t="s">
        <v>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15" t="s">
        <v>102</v>
      </c>
    </row>
    <row r="4" customFormat="false" ht="15" hidden="false" customHeight="false" outlineLevel="0" collapsed="false">
      <c r="B4" s="17" t="s">
        <v>103</v>
      </c>
    </row>
    <row r="5" customFormat="false" ht="15" hidden="false" customHeight="false" outlineLevel="0" collapsed="false">
      <c r="B5" s="17" t="s">
        <v>104</v>
      </c>
    </row>
    <row r="6" customFormat="false" ht="15" hidden="false" customHeight="false" outlineLevel="0" collapsed="false">
      <c r="B6" s="17" t="s">
        <v>105</v>
      </c>
    </row>
    <row r="7" customFormat="false" ht="15" hidden="false" customHeight="false" outlineLevel="0" collapsed="false">
      <c r="B7" s="17" t="s">
        <v>106</v>
      </c>
    </row>
    <row r="9" customFormat="false" ht="15" hidden="false" customHeight="false" outlineLevel="0" collapsed="false">
      <c r="B9" s="18" t="s">
        <v>107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