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(Blank)'!$A$1:$I$48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(Sample)'!$A$1:$I$48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<sst xmlns="http://schemas.openxmlformats.org/spreadsheetml/2006/main" count="107" uniqueCount="70">
  <si>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</si>
  <si>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</si>
  <si>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</si>
  <si>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</si>
  <si>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Interior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</si>
  <si>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</si>
  <si>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</si>
  <si>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</si>
  <si>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</si>
  <si>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</si>
  <si>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</si>
  <si>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</si>
  <si>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</si>
  <si>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</si>
  <si>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</si>
  <si>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</si>
  <si>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Room / Section</t>
  </si>
  <si>
    <t xml:space="preserve">Work Description</t>
  </si>
  <si>
    <t xml:space="preserve">Material Specification</t>
  </si>
  <si>
    <t xml:space="preserve">M/L</t>
  </si>
  <si>
    <t xml:space="preserve">Unit</t>
  </si>
  <si>
    <t xml:space="preserve">Qty</t>
  </si>
  <si>
    <t xml:space="preserve">Rate (Rs)</t>
  </si>
  <si>
    <t xml:space="preserve">Amount (Rs)</t>
  </si>
  <si>
    <t xml:space="preserve">Living Room</t>
  </si>
  <si>
    <t xml:space="preserve">False ceiling — gypsum, plain with cove</t>
  </si>
  <si>
    <t xml:space="preserve">Saint-Gobain 12.5mm board, GI channel</t>
  </si>
  <si>
    <t xml:space="preserve">M</t>
  </si>
  <si>
    <t xml:space="preserve">sqft</t>
  </si>
  <si>
    <t xml:space="preserve">Ceiling installation labour</t>
  </si>
  <si>
    <t xml:space="preserve">—</t>
  </si>
  <si>
    <t xml:space="preserve">L</t>
  </si>
  <si>
    <t xml:space="preserve">Master Bedroom</t>
  </si>
  <si>
    <t xml:space="preserve">Wardrobe — sliding, 7×8 ft</t>
  </si>
  <si>
    <t xml:space="preserve">18mm BWP ply, laminate outside</t>
  </si>
  <si>
    <t xml:space="preserve">Wardrobe fabrication labour</t>
  </si>
  <si>
    <t xml:space="preserve">Kitchen</t>
  </si>
  <si>
    <t xml:space="preserve">Wall tiling above counter</t>
  </si>
  <si>
    <t xml:space="preserve">Adhesive fixing, spacers</t>
  </si>
  <si>
    <t xml:space="preserve">Material subtotal</t>
  </si>
  <si>
    <t xml:space="preserve">Labour subtotal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</si>
  <si>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</si>
  <si>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</si>
  <si>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</si>
  <si>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</si>
  <si>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</si>
  <si>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</si>
  <si>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Rates include material and labour as marked; GST extra as applicable.</t>
  </si>
  <si>
    <t xml:space="preserve">2.  Site to be handed over clear; power and water at site by client.</t>
  </si>
  <si>
    <t xml:space="preserve">3.  50% advance, 40% on material at site, 10% on completion.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</si>
  <si>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</si>
  <si>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</si>
  <si>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</si>
  <si>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</si>
  <si>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</si>
  <si>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</si>
  <si>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</si>
  <si>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</si>
  <si>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</si>
  <si>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</si>
  <si>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</si>
  <si>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</si>
  <si>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</si>
  <si>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</si>
  <si>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</si>
  <si>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</si>
  <si>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Interior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</si>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</sst>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InteriorB" displayName="InteriorB" ref="A15:I25" headerRowCount="1" totalsRowCount="0" totalsRowShown="0">
  <autoFilter ref="A15:I25"/>
  <tableColumns count="9">
    <tableColumn id="1" name="S.No"/>
    <tableColumn id="2" name="Room / Section"/>
    <tableColumn id="3" name="Work Description"/>
    <tableColumn id="4" name="Material Specification"/>
    <tableColumn id="5" name="M/L"/>
    <tableColumn id="6" name="Unit"/>
    <tableColumn id="7" name="Qty"/>
    <tableColumn id="8" name="Rate (Rs)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InteriorS" displayName="InteriorS" ref="A15:I25" headerRowCount="1" totalsRowCount="0" totalsRowShown="0">
  <autoFilter ref="A15:I25"/>
  <tableColumns count="9">
    <tableColumn id="1" name="S.No"/>
    <tableColumn id="2" name="Room / Section"/>
    <tableColumn id="3" name="Work Description"/>
    <tableColumn id="4" name="Material Specification"/>
    <tableColumn id="5" name="M/L"/>
    <tableColumn id="6" name="Unit"/>
    <tableColumn id="7" name="Qty"/>
    <tableColumn id="8" name="Rate (Rs)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24"/>
    <col collapsed="false" customWidth="true" hidden="false" outlineLevel="0" max="5" min="5" style="0" width="6"/>
    <col collapsed="false" customWidth="true" hidden="false" outlineLevel="0" max="7" min="6" style="0" width="7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8" t="s">
        <v>7</v>
      </c>
      <c r="G9" s="8"/>
      <c r="H9" s="9" t="s">
        <v>8</v>
      </c>
      <c r="I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8" t="s">
        <v>10</v>
      </c>
      <c r="G10" s="8"/>
      <c r="H10" s="9" t="s">
        <v>11</v>
      </c>
      <c r="I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8" t="s">
        <v>13</v>
      </c>
      <c r="G11" s="8"/>
      <c r="H11" s="9" t="s">
        <v>14</v>
      </c>
      <c r="I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2" t="s">
        <v>17</v>
      </c>
      <c r="D15" s="12" t="s">
        <v>18</v>
      </c>
      <c r="E15" s="11" t="s">
        <v>19</v>
      </c>
      <c r="F15" s="11" t="s">
        <v>20</v>
      </c>
      <c r="G15" s="11" t="s">
        <v>21</v>
      </c>
      <c r="H15" s="13" t="s">
        <v>22</v>
      </c>
      <c r="I15" s="13" t="s">
        <v>23</v>
      </c>
    </row>
    <row r="16" customFormat="false" ht="23.85" hidden="false" customHeight="false" outlineLevel="0" collapsed="false">
      <c r="A16" s="14" t="n">
        <f aca="false">IF($B16="","",ROW()-15)</f>
        <v>1</v>
      </c>
      <c r="B16" s="15" t="s">
        <v>24</v>
      </c>
      <c r="C16" s="15" t="s">
        <v>25</v>
      </c>
      <c r="D16" s="15" t="s">
        <v>26</v>
      </c>
      <c r="E16" s="14" t="s">
        <v>27</v>
      </c>
      <c r="F16" s="14" t="s">
        <v>28</v>
      </c>
      <c r="G16" s="14" t="n">
        <v>320</v>
      </c>
      <c r="H16" s="16" t="n">
        <v>95</v>
      </c>
      <c r="I16" s="16" t="n">
        <f aca="false">IF(OR($G16="",$H16=""),"",ROUND($G16*$H16,2))</f>
        <v>30400</v>
      </c>
    </row>
    <row r="17" customFormat="false" ht="15" hidden="false" customHeight="false" outlineLevel="0" collapsed="false">
      <c r="A17" s="14" t="n">
        <f aca="false">IF($B17="","",ROW()-15)</f>
        <v>2</v>
      </c>
      <c r="B17" s="15" t="s">
        <v>24</v>
      </c>
      <c r="C17" s="15" t="s">
        <v>29</v>
      </c>
      <c r="D17" s="15" t="s">
        <v>30</v>
      </c>
      <c r="E17" s="14" t="s">
        <v>31</v>
      </c>
      <c r="F17" s="14" t="s">
        <v>28</v>
      </c>
      <c r="G17" s="14" t="n">
        <v>320</v>
      </c>
      <c r="H17" s="16" t="n">
        <v>45</v>
      </c>
      <c r="I17" s="16" t="n">
        <f aca="false">IF(OR($G17="",$H17=""),"",ROUND($G17*$H17,2))</f>
        <v>14400</v>
      </c>
    </row>
    <row r="18" customFormat="false" ht="23.85" hidden="false" customHeight="false" outlineLevel="0" collapsed="false">
      <c r="A18" s="14" t="n">
        <f aca="false">IF($B18="","",ROW()-15)</f>
        <v>3</v>
      </c>
      <c r="B18" s="15" t="s">
        <v>32</v>
      </c>
      <c r="C18" s="15" t="s">
        <v>33</v>
      </c>
      <c r="D18" s="15" t="s">
        <v>34</v>
      </c>
      <c r="E18" s="14" t="s">
        <v>27</v>
      </c>
      <c r="F18" s="14" t="s">
        <v>28</v>
      </c>
      <c r="G18" s="14" t="n">
        <v>56</v>
      </c>
      <c r="H18" s="16" t="n">
        <v>1450</v>
      </c>
      <c r="I18" s="16" t="n">
        <f aca="false">IF(OR($G18="",$H18=""),"",ROUND($G18*$H18,2))</f>
        <v>81200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32</v>
      </c>
      <c r="C19" s="15" t="s">
        <v>35</v>
      </c>
      <c r="D19" s="15" t="s">
        <v>30</v>
      </c>
      <c r="E19" s="14" t="s">
        <v>31</v>
      </c>
      <c r="F19" s="14" t="s">
        <v>28</v>
      </c>
      <c r="G19" s="14" t="n">
        <v>56</v>
      </c>
      <c r="H19" s="16" t="n">
        <v>350</v>
      </c>
      <c r="I19" s="16" t="n">
        <f aca="false">IF(OR($G19="",$H19=""),"",ROUND($G19*$H19,2))</f>
        <v>19600</v>
      </c>
    </row>
    <row r="20" customFormat="false" ht="15" hidden="false" customHeight="false" outlineLevel="0" collapsed="false">
      <c r="A20" s="14" t="n">
        <f aca="false">IF($B20="","",ROW()-15)</f>
        <v>5</v>
      </c>
      <c r="B20" s="15" t="s">
        <v>36</v>
      </c>
      <c r="C20" s="15" t="s">
        <v>37</v>
      </c>
      <c r="D20" s="15" t="s">
        <v>38</v>
      </c>
      <c r="E20" s="14" t="s">
        <v>31</v>
      </c>
      <c r="F20" s="14" t="s">
        <v>28</v>
      </c>
      <c r="G20" s="14" t="n">
        <v>48</v>
      </c>
      <c r="H20" s="16" t="n">
        <v>55</v>
      </c>
      <c r="I20" s="16" t="n">
        <f aca="false">IF(OR($G20="",$H20=""),"",ROUND($G20*$H20,2))</f>
        <v>2640</v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5"/>
      <c r="D21" s="15"/>
      <c r="E21" s="14"/>
      <c r="F21" s="14"/>
      <c r="G21" s="14"/>
      <c r="H21" s="16"/>
      <c r="I21" s="16" t="str">
        <f aca="false">IF(OR($G21="",$H21=""),"",ROUND($G21*$H21,2))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5"/>
      <c r="D22" s="15"/>
      <c r="E22" s="14"/>
      <c r="F22" s="14"/>
      <c r="G22" s="14"/>
      <c r="H22" s="16"/>
      <c r="I22" s="16" t="str">
        <f aca="false">IF(OR($G22="",$H22=""),"",ROUND($G22*$H22,2))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5"/>
      <c r="D23" s="15"/>
      <c r="E23" s="14"/>
      <c r="F23" s="14"/>
      <c r="G23" s="14"/>
      <c r="H23" s="16"/>
      <c r="I23" s="16" t="str">
        <f aca="false">IF(OR($G23="",$H23=""),"",ROUND($G23*$H23,2))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5"/>
      <c r="D24" s="15"/>
      <c r="E24" s="14"/>
      <c r="F24" s="14"/>
      <c r="G24" s="14"/>
      <c r="H24" s="16"/>
      <c r="I24" s="16" t="str">
        <f aca="false">IF(OR($G24="",$H24=""),"",ROUND($G24*$H24,2))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5"/>
      <c r="D25" s="15"/>
      <c r="E25" s="14"/>
      <c r="F25" s="14"/>
      <c r="G25" s="14"/>
      <c r="H25" s="16"/>
      <c r="I25" s="16" t="str">
        <f aca="false">IF(OR($G25="",$H25=""),"",ROUND($G25*$H25,2))</f>
        <v/>
      </c>
    </row>
    <row r="27" customFormat="false" ht="15" hidden="false" customHeight="false" outlineLevel="0" collapsed="false">
      <c r="G27" s="17" t="s">
        <v>39</v>
      </c>
      <c r="H27" s="17"/>
      <c r="I27" s="18" t="n">
        <f aca="false">IF(COUNT(I16:INDEX($I:$I,ROW()-1))=0,"",SUMIFS(I16:INDEX($I:$I,ROW()-1),E16:INDEX($E:$E,ROW()-1),"M"))</f>
        <v>111600</v>
      </c>
      <c r="K27" s="19" t="n">
        <f aca="false">IF($I$33="",0,ROUND($I$33,2))</f>
        <v>174923.2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>Rupees One Lakh Seventy Four Thousand Nine Hundred Twenty Three and Twenty Paise Only</v>
      </c>
    </row>
    <row r="28" customFormat="false" ht="15" hidden="false" customHeight="false" outlineLevel="0" collapsed="false">
      <c r="G28" s="17" t="s">
        <v>40</v>
      </c>
      <c r="H28" s="17"/>
      <c r="I28" s="18" t="n">
        <f aca="false">IF(COUNT(I16:INDEX($I:$I,ROW()-2))=0,"",SUMIFS(I16:INDEX($I:$I,ROW()-2),E16:INDEX($E:$E,ROW()-2),"L"))</f>
        <v>36640</v>
      </c>
      <c r="K28" s="0" t="str">
        <f aca="false">TEXT(INT(K27),"000000000")</f>
        <v>000174923</v>
      </c>
      <c r="L28" s="0" t="str">
        <f aca="false">MID(K28,3,2)</f>
        <v>01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>One Lakh </v>
      </c>
    </row>
    <row r="29" customFormat="false" ht="15" hidden="false" customHeight="false" outlineLevel="0" collapsed="false">
      <c r="G29" s="20" t="s">
        <v>41</v>
      </c>
      <c r="H29" s="20"/>
      <c r="I29" s="21" t="n">
        <f aca="false">IF(COUNT(I16:INDEX($I:$I,ROW()-3))=0,"",SUM(I16:INDEX($I:$I,ROW()-3)))</f>
        <v>148240</v>
      </c>
      <c r="K29" s="19" t="n">
        <f aca="false">ROUND((K27-INT(K27))*100,0)</f>
        <v>20</v>
      </c>
      <c r="L29" s="0" t="str">
        <f aca="false">MID(K28,5,2)</f>
        <v>74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>Seventy Four Thousand </v>
      </c>
    </row>
    <row r="30" customFormat="false" ht="15" hidden="false" customHeight="false" outlineLevel="0" collapsed="false">
      <c r="F30" s="22" t="n">
        <v>0.09</v>
      </c>
      <c r="G30" s="17" t="s">
        <v>42</v>
      </c>
      <c r="H30" s="17"/>
      <c r="I30" s="18" t="n">
        <f aca="false">IF(I29="","",ROUND(I29*F30,2))</f>
        <v>13341.6</v>
      </c>
      <c r="L30" s="0" t="str">
        <f aca="false">MID(K28,7,1)</f>
        <v>9</v>
      </c>
      <c r="M30" s="0" t="str">
        <f aca="false">IF(VALUE(L30)=0,"",CHOOSE(VALUE(L30),"One","Two","Three","Four","Five","Six","Seven","Eight","Nine")&amp;" Hundred ")</f>
        <v>Nine Hundred </v>
      </c>
    </row>
    <row r="31" customFormat="false" ht="15" hidden="false" customHeight="false" outlineLevel="0" collapsed="false">
      <c r="F31" s="22" t="n">
        <v>0.09</v>
      </c>
      <c r="G31" s="17" t="s">
        <v>43</v>
      </c>
      <c r="H31" s="17"/>
      <c r="I31" s="18" t="n">
        <f aca="false">IF(I29="","",ROUND(I29*F31,2))</f>
        <v>13341.6</v>
      </c>
      <c r="L31" s="0" t="str">
        <f aca="false">MID(K28,8,2)</f>
        <v>23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>Twenty Three</v>
      </c>
    </row>
    <row r="32" customFormat="false" ht="15" hidden="false" customHeight="false" outlineLevel="0" collapsed="false">
      <c r="F32" s="22" t="n">
        <v>0</v>
      </c>
      <c r="G32" s="17" t="s">
        <v>44</v>
      </c>
      <c r="H32" s="17"/>
      <c r="I32" s="18" t="n">
        <f aca="false">IF(I29="","",ROUND(I29*F32,2))</f>
        <v>0</v>
      </c>
    </row>
    <row r="33" customFormat="false" ht="15" hidden="false" customHeight="false" outlineLevel="0" collapsed="false">
      <c r="G33" s="23" t="s">
        <v>45</v>
      </c>
      <c r="H33" s="23"/>
      <c r="I33" s="24" t="n">
        <f aca="false">IF(I29="","",ROUND(N(I29)+N(I30)+N(I31)+N(I32),2))</f>
        <v>174923.2</v>
      </c>
    </row>
    <row r="35" customFormat="false" ht="15" hidden="false" customHeight="false" outlineLevel="0" collapsed="false">
      <c r="A35" s="25" t="str">
        <f aca="false">IF(N27="","Amount in words: —","Amount in words: "&amp;N27)</f>
        <v>Amount in words: Rupees One Lakh Seventy Four Thousand Nine Hundred Twenty Three and Twenty Paise Only</v>
      </c>
      <c r="B35" s="25"/>
      <c r="C35" s="25"/>
      <c r="D35" s="25"/>
      <c r="E35" s="25"/>
      <c r="F35" s="25"/>
      <c r="G35" s="25"/>
      <c r="H35" s="25"/>
      <c r="I35" s="25"/>
    </row>
    <row r="37" customFormat="false" ht="15" hidden="false" customHeight="false" outlineLevel="0" collapsed="false">
      <c r="A37" s="6" t="s">
        <v>46</v>
      </c>
    </row>
    <row r="38" customFormat="false" ht="15" hidden="false" customHeight="false" outlineLevel="0" collapsed="false">
      <c r="A38" s="26" t="s">
        <v>47</v>
      </c>
      <c r="B38" s="26"/>
      <c r="C38" s="26"/>
      <c r="D38" s="26"/>
      <c r="E38" s="26"/>
      <c r="F38" s="26"/>
      <c r="G38" s="26"/>
    </row>
    <row r="39" customFormat="false" ht="15" hidden="false" customHeight="false" outlineLevel="0" collapsed="false">
      <c r="A39" s="26" t="s">
        <v>48</v>
      </c>
      <c r="B39" s="26"/>
      <c r="C39" s="26"/>
      <c r="D39" s="26"/>
      <c r="E39" s="26"/>
      <c r="F39" s="26"/>
      <c r="G39" s="26"/>
    </row>
    <row r="40" customFormat="false" ht="15" hidden="false" customHeight="false" outlineLevel="0" collapsed="false">
      <c r="A40" s="26" t="s">
        <v>49</v>
      </c>
      <c r="B40" s="26"/>
      <c r="C40" s="26"/>
      <c r="D40" s="26"/>
      <c r="E40" s="26"/>
      <c r="F40" s="26"/>
      <c r="G40" s="26"/>
    </row>
    <row r="43" customFormat="false" ht="15" hidden="false" customHeight="false" outlineLevel="0" collapsed="false">
      <c r="G43" s="27" t="s">
        <v>50</v>
      </c>
      <c r="H43" s="27"/>
      <c r="I43" s="27"/>
    </row>
    <row r="46" customFormat="false" ht="15" hidden="false" customHeight="false" outlineLevel="0" collapsed="false">
      <c r="A46" s="28" t="s">
        <v>51</v>
      </c>
      <c r="B46" s="28"/>
      <c r="C46" s="28"/>
      <c r="G46" s="28" t="s">
        <v>52</v>
      </c>
      <c r="H46" s="28"/>
      <c r="I46" s="28"/>
    </row>
    <row r="48" customFormat="false" ht="15" hidden="false" customHeight="false" outlineLevel="0" collapsed="false">
      <c r="A48" s="29" t="s">
        <v>53</v>
      </c>
      <c r="B48" s="29"/>
      <c r="C48" s="29"/>
      <c r="D48" s="29"/>
      <c r="E48" s="29"/>
      <c r="F48" s="29"/>
      <c r="G48" s="29"/>
      <c r="H48" s="29"/>
      <c r="I48" s="29"/>
    </row>
  </sheetData>
  <mergeCells count="30">
    <mergeCell ref="A1:B4"/>
    <mergeCell ref="C1:I1"/>
    <mergeCell ref="C2:I2"/>
    <mergeCell ref="C3:I3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G32:H32"/>
    <mergeCell ref="G33:H33"/>
    <mergeCell ref="A35:I35"/>
    <mergeCell ref="A38:G38"/>
    <mergeCell ref="A39:G39"/>
    <mergeCell ref="A40:G40"/>
    <mergeCell ref="G43:I43"/>
    <mergeCell ref="A46:C46"/>
    <mergeCell ref="G46:I46"/>
    <mergeCell ref="A48:I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24"/>
    <col collapsed="false" customWidth="true" hidden="false" outlineLevel="0" max="5" min="5" style="0" width="6"/>
    <col collapsed="false" customWidth="true" hidden="false" outlineLevel="0" max="7" min="6" style="0" width="7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30" t="s">
        <v>54</v>
      </c>
      <c r="D1" s="30"/>
      <c r="E1" s="30"/>
      <c r="F1" s="30"/>
      <c r="G1" s="30"/>
      <c r="H1" s="30"/>
      <c r="I1" s="30"/>
    </row>
    <row r="2" customFormat="false" ht="15" hidden="false" customHeight="false" outlineLevel="0" collapsed="false">
      <c r="A2" s="1"/>
      <c r="B2" s="1"/>
      <c r="C2" s="31" t="s">
        <v>55</v>
      </c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1"/>
      <c r="B3" s="1"/>
      <c r="C3" s="31" t="s">
        <v>56</v>
      </c>
      <c r="D3" s="31"/>
      <c r="E3" s="31"/>
      <c r="F3" s="31"/>
      <c r="G3" s="31"/>
      <c r="H3" s="31"/>
      <c r="I3" s="31"/>
    </row>
    <row r="4" customFormat="false" ht="15" hidden="false" customHeight="false" outlineLevel="0" collapsed="false">
      <c r="A4" s="1"/>
      <c r="B4" s="1"/>
      <c r="C4" s="32" t="s">
        <v>57</v>
      </c>
      <c r="D4" s="32"/>
      <c r="E4" s="32"/>
      <c r="F4" s="32"/>
      <c r="G4" s="32"/>
      <c r="H4" s="32"/>
      <c r="I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58</v>
      </c>
      <c r="B9" s="33"/>
      <c r="C9" s="33"/>
      <c r="D9" s="33"/>
      <c r="E9" s="33"/>
      <c r="F9" s="8" t="s">
        <v>7</v>
      </c>
      <c r="G9" s="8"/>
      <c r="H9" s="9"/>
      <c r="I9" s="9"/>
    </row>
    <row r="10" customFormat="false" ht="15" hidden="false" customHeight="false" outlineLevel="0" collapsed="false">
      <c r="A10" s="34" t="s">
        <v>59</v>
      </c>
      <c r="B10" s="34"/>
      <c r="C10" s="34"/>
      <c r="D10" s="34"/>
      <c r="E10" s="34"/>
      <c r="F10" s="8" t="s">
        <v>10</v>
      </c>
      <c r="G10" s="8"/>
      <c r="H10" s="9"/>
      <c r="I10" s="9"/>
    </row>
    <row r="11" customFormat="false" ht="15" hidden="false" customHeight="false" outlineLevel="0" collapsed="false">
      <c r="A11" s="34" t="s">
        <v>60</v>
      </c>
      <c r="B11" s="34"/>
      <c r="C11" s="34"/>
      <c r="D11" s="34"/>
      <c r="E11" s="34"/>
      <c r="F11" s="8" t="s">
        <v>13</v>
      </c>
      <c r="G11" s="8"/>
      <c r="H11" s="9"/>
      <c r="I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2" t="s">
        <v>17</v>
      </c>
      <c r="D15" s="12" t="s">
        <v>18</v>
      </c>
      <c r="E15" s="11" t="s">
        <v>19</v>
      </c>
      <c r="F15" s="11" t="s">
        <v>20</v>
      </c>
      <c r="G15" s="11" t="s">
        <v>21</v>
      </c>
      <c r="H15" s="13" t="s">
        <v>22</v>
      </c>
      <c r="I15" s="13" t="s">
        <v>23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5"/>
      <c r="D16" s="15"/>
      <c r="E16" s="14"/>
      <c r="F16" s="14"/>
      <c r="G16" s="14"/>
      <c r="H16" s="16"/>
      <c r="I16" s="16" t="str">
        <f aca="false">IF(OR($G16="",$H16=""),"",ROUND($G16*$H16,2))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5"/>
      <c r="D17" s="15"/>
      <c r="E17" s="14"/>
      <c r="F17" s="14"/>
      <c r="G17" s="14"/>
      <c r="H17" s="16"/>
      <c r="I17" s="16" t="str">
        <f aca="false">IF(OR($G17="",$H17=""),"",ROUND($G17*$H17,2))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5"/>
      <c r="D18" s="15"/>
      <c r="E18" s="14"/>
      <c r="F18" s="14"/>
      <c r="G18" s="14"/>
      <c r="H18" s="16"/>
      <c r="I18" s="16" t="str">
        <f aca="false">IF(OR($G18="",$H18=""),"",ROUND($G18*$H18,2))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5"/>
      <c r="D19" s="15"/>
      <c r="E19" s="14"/>
      <c r="F19" s="14"/>
      <c r="G19" s="14"/>
      <c r="H19" s="16"/>
      <c r="I19" s="16" t="str">
        <f aca="false">IF(OR($G19="",$H19=""),"",ROUND($G19*$H19,2))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5"/>
      <c r="D20" s="15"/>
      <c r="E20" s="14"/>
      <c r="F20" s="14"/>
      <c r="G20" s="14"/>
      <c r="H20" s="16"/>
      <c r="I20" s="16" t="str">
        <f aca="false">IF(OR($G20="",$H20=""),"",ROUND($G20*$H20,2))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5"/>
      <c r="D21" s="15"/>
      <c r="E21" s="14"/>
      <c r="F21" s="14"/>
      <c r="G21" s="14"/>
      <c r="H21" s="16"/>
      <c r="I21" s="16" t="str">
        <f aca="false">IF(OR($G21="",$H21=""),"",ROUND($G21*$H21,2))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5"/>
      <c r="D22" s="15"/>
      <c r="E22" s="14"/>
      <c r="F22" s="14"/>
      <c r="G22" s="14"/>
      <c r="H22" s="16"/>
      <c r="I22" s="16" t="str">
        <f aca="false">IF(OR($G22="",$H22=""),"",ROUND($G22*$H22,2))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5"/>
      <c r="D23" s="15"/>
      <c r="E23" s="14"/>
      <c r="F23" s="14"/>
      <c r="G23" s="14"/>
      <c r="H23" s="16"/>
      <c r="I23" s="16" t="str">
        <f aca="false">IF(OR($G23="",$H23=""),"",ROUND($G23*$H23,2))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5"/>
      <c r="D24" s="15"/>
      <c r="E24" s="14"/>
      <c r="F24" s="14"/>
      <c r="G24" s="14"/>
      <c r="H24" s="16"/>
      <c r="I24" s="16" t="str">
        <f aca="false">IF(OR($G24="",$H24=""),"",ROUND($G24*$H24,2))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5"/>
      <c r="D25" s="15"/>
      <c r="E25" s="14"/>
      <c r="F25" s="14"/>
      <c r="G25" s="14"/>
      <c r="H25" s="16"/>
      <c r="I25" s="16" t="str">
        <f aca="false">IF(OR($G25="",$H25=""),"",ROUND($G25*$H25,2))</f>
        <v/>
      </c>
    </row>
    <row r="27" customFormat="false" ht="15" hidden="false" customHeight="false" outlineLevel="0" collapsed="false">
      <c r="G27" s="17" t="s">
        <v>39</v>
      </c>
      <c r="H27" s="17"/>
      <c r="I27" s="18" t="str">
        <f aca="false">IF(COUNT(I16:INDEX($I:$I,ROW()-1))=0,"",SUMIFS(I16:INDEX($I:$I,ROW()-1),E16:INDEX($E:$E,ROW()-1),"M"))</f>
        <v/>
      </c>
      <c r="K27" s="19" t="n">
        <f aca="false">IF($I$33="",0,ROUND($I$33,2))</f>
        <v>0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/>
      </c>
    </row>
    <row r="28" customFormat="false" ht="15" hidden="false" customHeight="false" outlineLevel="0" collapsed="false">
      <c r="G28" s="17" t="s">
        <v>40</v>
      </c>
      <c r="H28" s="17"/>
      <c r="I28" s="18" t="str">
        <f aca="false">IF(COUNT(I16:INDEX($I:$I,ROW()-2))=0,"",SUMIFS(I16:INDEX($I:$I,ROW()-2),E16:INDEX($E:$E,ROW()-2),"L"))</f>
        <v/>
      </c>
      <c r="K28" s="0" t="str">
        <f aca="false">TEXT(INT(K27),"000000000")</f>
        <v>000000000</v>
      </c>
      <c r="L28" s="0" t="str">
        <f aca="false">MID(K28,3,2)</f>
        <v>00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/>
      </c>
    </row>
    <row r="29" customFormat="false" ht="15" hidden="false" customHeight="false" outlineLevel="0" collapsed="false">
      <c r="G29" s="20" t="s">
        <v>41</v>
      </c>
      <c r="H29" s="20"/>
      <c r="I29" s="21" t="str">
        <f aca="false">IF(COUNT(I16:INDEX($I:$I,ROW()-3))=0,"",SUM(I16:INDEX($I:$I,ROW()-3)))</f>
        <v/>
      </c>
      <c r="K29" s="19" t="n">
        <f aca="false">ROUND((K27-INT(K27))*100,0)</f>
        <v>0</v>
      </c>
      <c r="L29" s="0" t="str">
        <f aca="false">MID(K28,5,2)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/>
      </c>
    </row>
    <row r="30" customFormat="false" ht="15" hidden="false" customHeight="false" outlineLevel="0" collapsed="false">
      <c r="F30" s="22" t="n">
        <v>0.09</v>
      </c>
      <c r="G30" s="17" t="s">
        <v>42</v>
      </c>
      <c r="H30" s="17"/>
      <c r="I30" s="18" t="str">
        <f aca="false">IF(I29="","",ROUND(I29*F30,2))</f>
        <v/>
      </c>
      <c r="L30" s="0" t="str">
        <f aca="false">MID(K28,7,1)</f>
        <v>0</v>
      </c>
      <c r="M30" s="0" t="str">
        <f aca="false">IF(VALUE(L30)=0,"",CHOOSE(VALUE(L30),"One","Two","Three","Four","Five","Six","Seven","Eight","Nine")&amp;" Hundred ")</f>
        <v/>
      </c>
    </row>
    <row r="31" customFormat="false" ht="15" hidden="false" customHeight="false" outlineLevel="0" collapsed="false">
      <c r="F31" s="22" t="n">
        <v>0.09</v>
      </c>
      <c r="G31" s="17" t="s">
        <v>43</v>
      </c>
      <c r="H31" s="17"/>
      <c r="I31" s="18" t="str">
        <f aca="false">IF(I29="","",ROUND(I29*F31,2))</f>
        <v/>
      </c>
      <c r="L31" s="0" t="str">
        <f aca="false">MID(K28,8,2)</f>
        <v>00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/>
      </c>
    </row>
    <row r="32" customFormat="false" ht="15" hidden="false" customHeight="false" outlineLevel="0" collapsed="false">
      <c r="F32" s="22" t="n">
        <v>0</v>
      </c>
      <c r="G32" s="17" t="s">
        <v>44</v>
      </c>
      <c r="H32" s="17"/>
      <c r="I32" s="18" t="str">
        <f aca="false">IF(I29="","",ROUND(I29*F32,2))</f>
        <v/>
      </c>
    </row>
    <row r="33" customFormat="false" ht="15" hidden="false" customHeight="false" outlineLevel="0" collapsed="false">
      <c r="G33" s="23" t="s">
        <v>45</v>
      </c>
      <c r="H33" s="23"/>
      <c r="I33" s="24" t="str">
        <f aca="false">IF(I29="","",ROUND(N(I29)+N(I30)+N(I31)+N(I32),2))</f>
        <v/>
      </c>
    </row>
    <row r="35" customFormat="false" ht="15" hidden="false" customHeight="false" outlineLevel="0" collapsed="false">
      <c r="A35" s="25" t="str">
        <f aca="false">IF(N27="","Amount in words: —","Amount in words: "&amp;N27)</f>
        <v>Amount in words: —</v>
      </c>
      <c r="B35" s="25"/>
      <c r="C35" s="25"/>
      <c r="D35" s="25"/>
      <c r="E35" s="25"/>
      <c r="F35" s="25"/>
      <c r="G35" s="25"/>
      <c r="H35" s="25"/>
      <c r="I35" s="25"/>
    </row>
    <row r="37" customFormat="false" ht="15" hidden="false" customHeight="false" outlineLevel="0" collapsed="false">
      <c r="A37" s="6" t="s">
        <v>46</v>
      </c>
    </row>
    <row r="38" customFormat="false" ht="15" hidden="false" customHeight="false" outlineLevel="0" collapsed="false">
      <c r="A38" s="26" t="s">
        <v>61</v>
      </c>
      <c r="B38" s="26"/>
      <c r="C38" s="26"/>
      <c r="D38" s="26"/>
      <c r="E38" s="26"/>
      <c r="F38" s="26"/>
      <c r="G38" s="26"/>
    </row>
    <row r="39" customFormat="false" ht="15" hidden="false" customHeight="false" outlineLevel="0" collapsed="false">
      <c r="A39" s="26" t="s">
        <v>62</v>
      </c>
      <c r="B39" s="26"/>
      <c r="C39" s="26"/>
      <c r="D39" s="26"/>
      <c r="E39" s="26"/>
      <c r="F39" s="26"/>
      <c r="G39" s="26"/>
    </row>
    <row r="40" customFormat="false" ht="15" hidden="false" customHeight="false" outlineLevel="0" collapsed="false">
      <c r="A40" s="26" t="s">
        <v>63</v>
      </c>
      <c r="B40" s="26"/>
      <c r="C40" s="26"/>
      <c r="D40" s="26"/>
      <c r="E40" s="26"/>
      <c r="F40" s="26"/>
      <c r="G40" s="26"/>
    </row>
    <row r="43" customFormat="false" ht="15" hidden="false" customHeight="false" outlineLevel="0" collapsed="false">
      <c r="G43" s="27" t="s">
        <v>64</v>
      </c>
      <c r="H43" s="27"/>
      <c r="I43" s="27"/>
    </row>
    <row r="46" customFormat="false" ht="15" hidden="false" customHeight="false" outlineLevel="0" collapsed="false">
      <c r="A46" s="28" t="s">
        <v>51</v>
      </c>
      <c r="B46" s="28"/>
      <c r="C46" s="28"/>
      <c r="G46" s="28" t="s">
        <v>52</v>
      </c>
      <c r="H46" s="28"/>
      <c r="I46" s="28"/>
    </row>
    <row r="48" customFormat="false" ht="15" hidden="false" customHeight="false" outlineLevel="0" collapsed="false">
      <c r="A48" s="29" t="s">
        <v>53</v>
      </c>
      <c r="B48" s="29"/>
      <c r="C48" s="29"/>
      <c r="D48" s="29"/>
      <c r="E48" s="29"/>
      <c r="F48" s="29"/>
      <c r="G48" s="29"/>
      <c r="H48" s="29"/>
      <c r="I48" s="29"/>
    </row>
  </sheetData>
  <mergeCells count="31">
    <mergeCell ref="A1:B4"/>
    <mergeCell ref="C1:I1"/>
    <mergeCell ref="C2:I2"/>
    <mergeCell ref="C3:I3"/>
    <mergeCell ref="C4:I4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G32:H32"/>
    <mergeCell ref="G33:H33"/>
    <mergeCell ref="A35:I35"/>
    <mergeCell ref="A38:G38"/>
    <mergeCell ref="A39:G39"/>
    <mergeCell ref="A40:G40"/>
    <mergeCell ref="G43:I43"/>
    <mergeCell ref="A46:C46"/>
    <mergeCell ref="G46:I46"/>
    <mergeCell ref="A48:I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65</v>
      </c>
    </row>
    <row r="4" customFormat="false" ht="15" hidden="false" customHeight="false" outlineLevel="0" collapsed="false">
      <c r="B4" s="36" t="s">
        <v>66</v>
      </c>
    </row>
    <row r="5" customFormat="false" ht="15" hidden="false" customHeight="false" outlineLevel="0" collapsed="false">
      <c r="B5" s="36" t="s">
        <v>67</v>
      </c>
    </row>
    <row r="6" customFormat="false" ht="15" hidden="false" customHeight="false" outlineLevel="0" collapsed="false">
      <c r="B6" s="36" t="s">
        <v>68</v>
      </c>
    </row>
    <row r="7" customFormat="false" ht="15" hidden="false" customHeight="false" outlineLevel="0" collapsed="false">
      <c r="B7" s="36" t="s">
        <v>69</v>
      </c>
    </row>
    <row r="9" customFormat="false" ht="15" hidden="false" customHeight="false" outlineLevel="0" collapsed="false">
      <c r="B9" s="37" t="s">
        <v>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