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(Blank)'!$A$1:$I$44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(Sample)'!$A$1:$I$45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<sst xmlns="http://schemas.openxmlformats.org/spreadsheetml/2006/main" count="95" uniqueCount="70">
  <si>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</si>
  <si>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</si>
  <si>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</si>
  <si>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</si>
  <si>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Furniture Works — with product images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</si>
  <si>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</si>
  <si>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</si>
  <si>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</si>
  <si>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</si>
  <si>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</si>
  <si>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</si>
  <si>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</si>
  <si>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</si>
  <si>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</si>
  <si>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</si>
  <si>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</si>
  <si>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Image</t>
  </si>
  <si>
    <t xml:space="preserve">Item</t>
  </si>
  <si>
    <t xml:space="preserve">Dimensions (L×W×H)</t>
  </si>
  <si>
    <t xml:space="preserve">Material / Finish</t>
  </si>
  <si>
    <t xml:space="preserve">Hardware Included</t>
  </si>
  <si>
    <t xml:space="preserve">Qty</t>
  </si>
  <si>
    <t xml:space="preserve">Rate (Rs)</t>
  </si>
  <si>
    <t xml:space="preserve">Amount (Rs)</t>
  </si>
  <si>
    <t xml:space="preserve">Queen bed with storage</t>
  </si>
  <si>
    <t xml:space="preserve">78" × 60" × 36"</t>
  </si>
  <si>
    <t xml:space="preserve">18mm BWP ply, walnut laminate</t>
  </si>
  <si>
    <t xml:space="preserve">Hydraulic lift, soft-close</t>
  </si>
  <si>
    <t xml:space="preserve">Bedside table</t>
  </si>
  <si>
    <t xml:space="preserve">18" × 16" × 22"</t>
  </si>
  <si>
    <t xml:space="preserve">Ply + laminate</t>
  </si>
  <si>
    <t xml:space="preserve">Soft-close drawer</t>
  </si>
  <si>
    <t xml:space="preserve">Study table</t>
  </si>
  <si>
    <t xml:space="preserve">48" × 24" × 30"</t>
  </si>
  <si>
    <t xml:space="preserve">Ply, laminate, PU edges</t>
  </si>
  <si>
    <t xml:space="preserve">Wire manager, 2 drawers</t>
  </si>
  <si>
    <t xml:space="preserve">Bookshelf — open</t>
  </si>
  <si>
    <t xml:space="preserve">36" × 12" × 72"</t>
  </si>
  <si>
    <t xml:space="preserve">Ply + veneer, PU polish</t>
  </si>
  <si>
    <t xml:space="preserve">—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</si>
  <si>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</si>
  <si>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</si>
  <si>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</si>
  <si>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</si>
  <si>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</si>
  <si>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</si>
  <si>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Dimensions to be confirmed at site before production.</t>
  </si>
  <si>
    <t xml:space="preserve">2.  Polish/laminate shade as approved sample; natural grain variation possible.</t>
  </si>
  <si>
    <t xml:space="preserve">3.  GST extra. 50% advance, balance before delivery.</t>
  </si>
  <si>
    <t xml:space="preserve">4.  Images: right-click any image → Change Picture; copy an image into new rows.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</si>
  <si>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</si>
  <si>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</si>
  <si>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</si>
  <si>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</si>
  <si>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</si>
  <si>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</si>
  <si>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</si>
  <si>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</si>
  <si>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</si>
  <si>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</si>
  <si>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</si>
  <si>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</si>
  <si>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</si>
  <si>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Delivery: ____________________________.</t>
  </si>
  <si>
    <t xml:space="preserve">For (Your Company Name)</t>
  </si>
  <si>
    <t xml:space="preserve">How to use this format</t>
  </si>
  <si>
    <t xml:space="preserve">1.  Furniture quotation with product images — square photos look best.</t>
  </si>
  <si>
    <t xml:space="preserve">2.  Images: right-click any image → Change Picture. New rows: press Tab, then copy an image across.</t>
  </si>
  <si>
    <t xml:space="preserve">3.  Amounts, totals, GST and amount-in-words calculate themselves.</t>
  </si>
  <si>
    <t xml:space="preserve">4.  Hidden columns K–N power the amount-in-words — leave them in place.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</si>
</sst>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130680</xdr:rowOff>
    </xdr:from>
    <xdr:to>
      <xdr:col>1</xdr:col>
      <xdr:colOff>475920</xdr:colOff>
      <xdr:row>15</xdr:row>
      <xdr:rowOff>303840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352440" y="2990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361440</xdr:rowOff>
    </xdr:from>
    <xdr:to>
      <xdr:col>1</xdr:col>
      <xdr:colOff>475920</xdr:colOff>
      <xdr:row>16</xdr:row>
      <xdr:rowOff>303840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352440" y="3524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361080</xdr:rowOff>
    </xdr:from>
    <xdr:to>
      <xdr:col>1</xdr:col>
      <xdr:colOff>475920</xdr:colOff>
      <xdr:row>17</xdr:row>
      <xdr:rowOff>303840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352440" y="4057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361440</xdr:rowOff>
    </xdr:from>
    <xdr:to>
      <xdr:col>1</xdr:col>
      <xdr:colOff>475920</xdr:colOff>
      <xdr:row>18</xdr:row>
      <xdr:rowOff>303840</xdr:rowOff>
    </xdr:to>
    <xdr:pic>
      <xdr:nvPicPr>
        <xdr:cNvPr id="4" name="Image 5" descr="Picture"/>
        <xdr:cNvPicPr/>
      </xdr:nvPicPr>
      <xdr:blipFill>
        <a:blip r:embed="rId5"/>
        <a:stretch/>
      </xdr:blipFill>
      <xdr:spPr>
        <a:xfrm>
          <a:off x="352440" y="45910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361440</xdr:rowOff>
    </xdr:from>
    <xdr:to>
      <xdr:col>1</xdr:col>
      <xdr:colOff>475920</xdr:colOff>
      <xdr:row>19</xdr:row>
      <xdr:rowOff>303840</xdr:rowOff>
    </xdr:to>
    <xdr:pic>
      <xdr:nvPicPr>
        <xdr:cNvPr id="5" name="Image 6" descr="Picture"/>
        <xdr:cNvPicPr/>
      </xdr:nvPicPr>
      <xdr:blipFill>
        <a:blip r:embed="rId6"/>
        <a:stretch/>
      </xdr:blipFill>
      <xdr:spPr>
        <a:xfrm>
          <a:off x="352440" y="51246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361080</xdr:rowOff>
    </xdr:from>
    <xdr:to>
      <xdr:col>1</xdr:col>
      <xdr:colOff>475920</xdr:colOff>
      <xdr:row>20</xdr:row>
      <xdr:rowOff>303840</xdr:rowOff>
    </xdr:to>
    <xdr:pic>
      <xdr:nvPicPr>
        <xdr:cNvPr id="6" name="Image 7" descr="Picture"/>
        <xdr:cNvPicPr/>
      </xdr:nvPicPr>
      <xdr:blipFill>
        <a:blip r:embed="rId7"/>
        <a:stretch/>
      </xdr:blipFill>
      <xdr:spPr>
        <a:xfrm>
          <a:off x="352440" y="56577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20</xdr:row>
      <xdr:rowOff>361440</xdr:rowOff>
    </xdr:from>
    <xdr:to>
      <xdr:col>1</xdr:col>
      <xdr:colOff>475920</xdr:colOff>
      <xdr:row>21</xdr:row>
      <xdr:rowOff>303840</xdr:rowOff>
    </xdr:to>
    <xdr:pic>
      <xdr:nvPicPr>
        <xdr:cNvPr id="7" name="Image 8" descr="Picture"/>
        <xdr:cNvPicPr/>
      </xdr:nvPicPr>
      <xdr:blipFill>
        <a:blip r:embed="rId8"/>
        <a:stretch/>
      </xdr:blipFill>
      <xdr:spPr>
        <a:xfrm>
          <a:off x="352440" y="61912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21</xdr:row>
      <xdr:rowOff>361440</xdr:rowOff>
    </xdr:from>
    <xdr:to>
      <xdr:col>1</xdr:col>
      <xdr:colOff>475920</xdr:colOff>
      <xdr:row>22</xdr:row>
      <xdr:rowOff>303840</xdr:rowOff>
    </xdr:to>
    <xdr:pic>
      <xdr:nvPicPr>
        <xdr:cNvPr id="8" name="Image 9" descr="Picture"/>
        <xdr:cNvPicPr/>
      </xdr:nvPicPr>
      <xdr:blipFill>
        <a:blip r:embed="rId9"/>
        <a:stretch/>
      </xdr:blipFill>
      <xdr:spPr>
        <a:xfrm>
          <a:off x="352440" y="67248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130680</xdr:rowOff>
    </xdr:from>
    <xdr:to>
      <xdr:col>1</xdr:col>
      <xdr:colOff>475920</xdr:colOff>
      <xdr:row>15</xdr:row>
      <xdr:rowOff>303840</xdr:rowOff>
    </xdr:to>
    <xdr:pic>
      <xdr:nvPicPr>
        <xdr:cNvPr id="10" name="Image 2" descr="Picture"/>
        <xdr:cNvPicPr/>
      </xdr:nvPicPr>
      <xdr:blipFill>
        <a:blip r:embed="rId2"/>
        <a:stretch/>
      </xdr:blipFill>
      <xdr:spPr>
        <a:xfrm>
          <a:off x="352440" y="2990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361440</xdr:rowOff>
    </xdr:from>
    <xdr:to>
      <xdr:col>1</xdr:col>
      <xdr:colOff>475920</xdr:colOff>
      <xdr:row>16</xdr:row>
      <xdr:rowOff>303840</xdr:rowOff>
    </xdr:to>
    <xdr:pic>
      <xdr:nvPicPr>
        <xdr:cNvPr id="11" name="Image 3" descr="Picture"/>
        <xdr:cNvPicPr/>
      </xdr:nvPicPr>
      <xdr:blipFill>
        <a:blip r:embed="rId3"/>
        <a:stretch/>
      </xdr:blipFill>
      <xdr:spPr>
        <a:xfrm>
          <a:off x="352440" y="3524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361080</xdr:rowOff>
    </xdr:from>
    <xdr:to>
      <xdr:col>1</xdr:col>
      <xdr:colOff>475920</xdr:colOff>
      <xdr:row>17</xdr:row>
      <xdr:rowOff>303840</xdr:rowOff>
    </xdr:to>
    <xdr:pic>
      <xdr:nvPicPr>
        <xdr:cNvPr id="12" name="Image 4" descr="Picture"/>
        <xdr:cNvPicPr/>
      </xdr:nvPicPr>
      <xdr:blipFill>
        <a:blip r:embed="rId4"/>
        <a:stretch/>
      </xdr:blipFill>
      <xdr:spPr>
        <a:xfrm>
          <a:off x="352440" y="4057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361440</xdr:rowOff>
    </xdr:from>
    <xdr:to>
      <xdr:col>1</xdr:col>
      <xdr:colOff>475920</xdr:colOff>
      <xdr:row>18</xdr:row>
      <xdr:rowOff>303840</xdr:rowOff>
    </xdr:to>
    <xdr:pic>
      <xdr:nvPicPr>
        <xdr:cNvPr id="13" name="Image 5" descr="Picture"/>
        <xdr:cNvPicPr/>
      </xdr:nvPicPr>
      <xdr:blipFill>
        <a:blip r:embed="rId5"/>
        <a:stretch/>
      </xdr:blipFill>
      <xdr:spPr>
        <a:xfrm>
          <a:off x="352440" y="45910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361440</xdr:rowOff>
    </xdr:from>
    <xdr:to>
      <xdr:col>1</xdr:col>
      <xdr:colOff>475920</xdr:colOff>
      <xdr:row>19</xdr:row>
      <xdr:rowOff>303840</xdr:rowOff>
    </xdr:to>
    <xdr:pic>
      <xdr:nvPicPr>
        <xdr:cNvPr id="14" name="Image 6" descr="Picture"/>
        <xdr:cNvPicPr/>
      </xdr:nvPicPr>
      <xdr:blipFill>
        <a:blip r:embed="rId6"/>
        <a:stretch/>
      </xdr:blipFill>
      <xdr:spPr>
        <a:xfrm>
          <a:off x="352440" y="51246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361080</xdr:rowOff>
    </xdr:from>
    <xdr:to>
      <xdr:col>1</xdr:col>
      <xdr:colOff>475920</xdr:colOff>
      <xdr:row>20</xdr:row>
      <xdr:rowOff>303840</xdr:rowOff>
    </xdr:to>
    <xdr:pic>
      <xdr:nvPicPr>
        <xdr:cNvPr id="15" name="Image 7" descr="Picture"/>
        <xdr:cNvPicPr/>
      </xdr:nvPicPr>
      <xdr:blipFill>
        <a:blip r:embed="rId7"/>
        <a:stretch/>
      </xdr:blipFill>
      <xdr:spPr>
        <a:xfrm>
          <a:off x="352440" y="56577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20</xdr:row>
      <xdr:rowOff>361440</xdr:rowOff>
    </xdr:from>
    <xdr:to>
      <xdr:col>1</xdr:col>
      <xdr:colOff>475920</xdr:colOff>
      <xdr:row>21</xdr:row>
      <xdr:rowOff>303840</xdr:rowOff>
    </xdr:to>
    <xdr:pic>
      <xdr:nvPicPr>
        <xdr:cNvPr id="16" name="Image 8" descr="Picture"/>
        <xdr:cNvPicPr/>
      </xdr:nvPicPr>
      <xdr:blipFill>
        <a:blip r:embed="rId8"/>
        <a:stretch/>
      </xdr:blipFill>
      <xdr:spPr>
        <a:xfrm>
          <a:off x="352440" y="61912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21</xdr:row>
      <xdr:rowOff>361440</xdr:rowOff>
    </xdr:from>
    <xdr:to>
      <xdr:col>1</xdr:col>
      <xdr:colOff>475920</xdr:colOff>
      <xdr:row>22</xdr:row>
      <xdr:rowOff>303840</xdr:rowOff>
    </xdr:to>
    <xdr:pic>
      <xdr:nvPicPr>
        <xdr:cNvPr id="17" name="Image 9" descr="Picture"/>
        <xdr:cNvPicPr/>
      </xdr:nvPicPr>
      <xdr:blipFill>
        <a:blip r:embed="rId9"/>
        <a:stretch/>
      </xdr:blipFill>
      <xdr:spPr>
        <a:xfrm>
          <a:off x="352440" y="67248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FurnImgB" displayName="FurnImgB" ref="A15:I23" headerRowCount="1" totalsRowCount="0" totalsRowShown="0">
  <autoFilter ref="A15:I23"/>
  <tableColumns count="9">
    <tableColumn id="1" name="S.No"/>
    <tableColumn id="2" name="Image"/>
    <tableColumn id="3" name="Item"/>
    <tableColumn id="4" name="Dimensions (L×W×H)"/>
    <tableColumn id="5" name="Material / Finish"/>
    <tableColumn id="6" name="Hardware Included"/>
    <tableColumn id="7" name="Qty"/>
    <tableColumn id="8" name="Rate (Rs)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FurnImgS" displayName="FurnImgS" ref="A15:I23" headerRowCount="1" totalsRowCount="0" totalsRowShown="0">
  <autoFilter ref="A15:I23"/>
  <tableColumns count="9">
    <tableColumn id="1" name="S.No"/>
    <tableColumn id="2" name="Image"/>
    <tableColumn id="3" name="Item"/>
    <tableColumn id="4" name="Dimensions (L×W×H)"/>
    <tableColumn id="5" name="Material / Finish"/>
    <tableColumn id="6" name="Hardware Included"/>
    <tableColumn id="7" name="Qty"/>
    <tableColumn id="8" name="Rate (Rs)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22"/>
    <col collapsed="false" customWidth="true" hidden="false" outlineLevel="0" max="6" min="6" style="0" width="18"/>
    <col collapsed="false" customWidth="true" hidden="false" outlineLevel="0" max="7" min="7" style="0" width="6"/>
    <col collapsed="false" customWidth="true" hidden="false" outlineLevel="0" max="8" min="8" style="0" width="12"/>
    <col collapsed="false" customWidth="true" hidden="false" outlineLevel="0" max="9" min="9" style="0" width="13.5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8" t="s">
        <v>7</v>
      </c>
      <c r="G9" s="8"/>
      <c r="H9" s="9" t="s">
        <v>8</v>
      </c>
      <c r="I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8" t="s">
        <v>10</v>
      </c>
      <c r="G10" s="8"/>
      <c r="H10" s="9" t="s">
        <v>11</v>
      </c>
      <c r="I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8" t="s">
        <v>13</v>
      </c>
      <c r="G11" s="8"/>
      <c r="H11" s="9" t="s">
        <v>14</v>
      </c>
      <c r="I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2" t="s">
        <v>19</v>
      </c>
      <c r="F15" s="12" t="s">
        <v>20</v>
      </c>
      <c r="G15" s="11" t="s">
        <v>21</v>
      </c>
      <c r="H15" s="13" t="s">
        <v>22</v>
      </c>
      <c r="I15" s="13" t="s">
        <v>23</v>
      </c>
    </row>
    <row r="16" customFormat="false" ht="42" hidden="false" customHeight="true" outlineLevel="0" collapsed="false">
      <c r="A16" s="14" t="n">
        <f aca="false">IF($C16="","",ROW()-15)</f>
        <v>1</v>
      </c>
      <c r="B16" s="14"/>
      <c r="C16" s="15" t="s">
        <v>24</v>
      </c>
      <c r="D16" s="14" t="s">
        <v>25</v>
      </c>
      <c r="E16" s="15" t="s">
        <v>26</v>
      </c>
      <c r="F16" s="15" t="s">
        <v>27</v>
      </c>
      <c r="G16" s="14" t="n">
        <v>1</v>
      </c>
      <c r="H16" s="16" t="n">
        <v>42500</v>
      </c>
      <c r="I16" s="16" t="n">
        <f aca="false">IF(OR($G16="",$H16=""),"",ROUND($G16*$H16,2))</f>
        <v>42500</v>
      </c>
    </row>
    <row r="17" customFormat="false" ht="42" hidden="false" customHeight="true" outlineLevel="0" collapsed="false">
      <c r="A17" s="14" t="n">
        <f aca="false">IF($C17="","",ROW()-15)</f>
        <v>2</v>
      </c>
      <c r="B17" s="14"/>
      <c r="C17" s="15" t="s">
        <v>28</v>
      </c>
      <c r="D17" s="14" t="s">
        <v>29</v>
      </c>
      <c r="E17" s="15" t="s">
        <v>30</v>
      </c>
      <c r="F17" s="15" t="s">
        <v>31</v>
      </c>
      <c r="G17" s="14" t="n">
        <v>2</v>
      </c>
      <c r="H17" s="16" t="n">
        <v>6800</v>
      </c>
      <c r="I17" s="16" t="n">
        <f aca="false">IF(OR($G17="",$H17=""),"",ROUND($G17*$H17,2))</f>
        <v>13600</v>
      </c>
    </row>
    <row r="18" customFormat="false" ht="42" hidden="false" customHeight="true" outlineLevel="0" collapsed="false">
      <c r="A18" s="14" t="n">
        <f aca="false">IF($C18="","",ROW()-15)</f>
        <v>3</v>
      </c>
      <c r="B18" s="14"/>
      <c r="C18" s="15" t="s">
        <v>32</v>
      </c>
      <c r="D18" s="14" t="s">
        <v>33</v>
      </c>
      <c r="E18" s="15" t="s">
        <v>34</v>
      </c>
      <c r="F18" s="15" t="s">
        <v>35</v>
      </c>
      <c r="G18" s="14" t="n">
        <v>1</v>
      </c>
      <c r="H18" s="16" t="n">
        <v>14500</v>
      </c>
      <c r="I18" s="16" t="n">
        <f aca="false">IF(OR($G18="",$H18=""),"",ROUND($G18*$H18,2))</f>
        <v>14500</v>
      </c>
    </row>
    <row r="19" customFormat="false" ht="42" hidden="false" customHeight="true" outlineLevel="0" collapsed="false">
      <c r="A19" s="14" t="n">
        <f aca="false">IF($C19="","",ROW()-15)</f>
        <v>4</v>
      </c>
      <c r="B19" s="14"/>
      <c r="C19" s="15" t="s">
        <v>36</v>
      </c>
      <c r="D19" s="14" t="s">
        <v>37</v>
      </c>
      <c r="E19" s="15" t="s">
        <v>38</v>
      </c>
      <c r="F19" s="15" t="s">
        <v>39</v>
      </c>
      <c r="G19" s="14" t="n">
        <v>1</v>
      </c>
      <c r="H19" s="16" t="n">
        <v>18200</v>
      </c>
      <c r="I19" s="16" t="n">
        <f aca="false">IF(OR($G19="",$H19=""),"",ROUND($G19*$H19,2))</f>
        <v>18200</v>
      </c>
    </row>
    <row r="20" customFormat="false" ht="42" hidden="false" customHeight="true" outlineLevel="0" collapsed="false">
      <c r="A20" s="14" t="str">
        <f aca="false">IF($C20="","",ROW()-15)</f>
        <v/>
      </c>
      <c r="B20" s="14"/>
      <c r="C20" s="15"/>
      <c r="D20" s="14"/>
      <c r="E20" s="15"/>
      <c r="F20" s="15"/>
      <c r="G20" s="14"/>
      <c r="H20" s="16"/>
      <c r="I20" s="16" t="str">
        <f aca="false">IF(OR($G20="",$H20=""),"",ROUND($G20*$H20,2))</f>
        <v/>
      </c>
    </row>
    <row r="21" customFormat="false" ht="42" hidden="false" customHeight="true" outlineLevel="0" collapsed="false">
      <c r="A21" s="14" t="str">
        <f aca="false">IF($C21="","",ROW()-15)</f>
        <v/>
      </c>
      <c r="B21" s="14"/>
      <c r="C21" s="15"/>
      <c r="D21" s="14"/>
      <c r="E21" s="15"/>
      <c r="F21" s="15"/>
      <c r="G21" s="14"/>
      <c r="H21" s="16"/>
      <c r="I21" s="16" t="str">
        <f aca="false">IF(OR($G21="",$H21=""),"",ROUND($G21*$H21,2))</f>
        <v/>
      </c>
    </row>
    <row r="22" customFormat="false" ht="42" hidden="false" customHeight="true" outlineLevel="0" collapsed="false">
      <c r="A22" s="14" t="str">
        <f aca="false">IF($C22="","",ROW()-15)</f>
        <v/>
      </c>
      <c r="B22" s="14"/>
      <c r="C22" s="15"/>
      <c r="D22" s="14"/>
      <c r="E22" s="15"/>
      <c r="F22" s="15"/>
      <c r="G22" s="14"/>
      <c r="H22" s="16"/>
      <c r="I22" s="16" t="str">
        <f aca="false">IF(OR($G22="",$H22=""),"",ROUND($G22*$H22,2))</f>
        <v/>
      </c>
    </row>
    <row r="23" customFormat="false" ht="42" hidden="false" customHeight="true" outlineLevel="0" collapsed="false">
      <c r="A23" s="14" t="str">
        <f aca="false">IF($C23="","",ROW()-15)</f>
        <v/>
      </c>
      <c r="B23" s="14"/>
      <c r="C23" s="15"/>
      <c r="D23" s="14"/>
      <c r="E23" s="15"/>
      <c r="F23" s="15"/>
      <c r="G23" s="14"/>
      <c r="H23" s="16"/>
      <c r="I23" s="16" t="str">
        <f aca="false">IF(OR($G23="",$H23=""),"",ROUND($G23*$H23,2))</f>
        <v/>
      </c>
    </row>
    <row r="25" customFormat="false" ht="15" hidden="false" customHeight="false" outlineLevel="0" collapsed="false">
      <c r="F25" s="17" t="s">
        <v>40</v>
      </c>
      <c r="G25" s="17"/>
      <c r="H25" s="17"/>
      <c r="I25" s="18" t="n">
        <f aca="false">IF(COUNT(I16:INDEX($I:$I,ROW()-1))=0,"",SUM(I16:INDEX($I:$I,ROW()-1)))</f>
        <v>88800</v>
      </c>
      <c r="K25" s="19" t="n">
        <f aca="false">IF($I$29="",0,ROUND($I$29,2))</f>
        <v>104784</v>
      </c>
      <c r="L25" s="0" t="str">
        <f aca="false">MID(K26,1,2)</f>
        <v>00</v>
      </c>
      <c r="M25" s="0" t="str">
        <f aca="false">IF(L25="00","",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Crore ")</f>
        <v/>
      </c>
      <c r="N25" s="0" t="str">
        <f aca="false">IF(K25=0,"",TRIM("Rupees "&amp;M25&amp;M26&amp;M27&amp;M28&amp;M29&amp;IF(K27&gt;0," and "&amp;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Paise","")&amp;" Only"))</f>
        <v>Rupees One Lakh Four Thousand Seven Hundred Eighty Four Only</v>
      </c>
    </row>
    <row r="26" customFormat="false" ht="15" hidden="false" customHeight="false" outlineLevel="0" collapsed="false">
      <c r="E26" s="20" t="n">
        <v>0.09</v>
      </c>
      <c r="F26" s="21" t="s">
        <v>41</v>
      </c>
      <c r="G26" s="21"/>
      <c r="H26" s="21"/>
      <c r="I26" s="22" t="n">
        <f aca="false">IF($I$25="","",ROUND($I$25*$E26,2))</f>
        <v>7992</v>
      </c>
      <c r="K26" s="0" t="str">
        <f aca="false">TEXT(INT(K25),"000000000")</f>
        <v>000104784</v>
      </c>
      <c r="L26" s="0" t="str">
        <f aca="false">MID(K26,3,2)</f>
        <v>01</v>
      </c>
      <c r="M26" s="0" t="str">
        <f aca="false">IF(L26="00","",IF(VALUE(L26)=0,"",IF(VALUE(L26)&lt;20,CHOOSE(VALUE(L26),"One","Two","Three","Four","Five","Six","Seven","Eight","Nine","Ten","Eleven","Twelve","Thirteen","Fourteen","Fifteen","Sixteen","Seventeen","Eighteen","Nineteen"),CHOOSE(INT(VALUE(L26)/10)-1,"Twenty","Thirty","Forty","Fifty","Sixty","Seventy","Eighty","Ninety")&amp;IF(MOD(VALUE(L26),10)=0,""," "&amp;CHOOSE(MOD(VALUE(L26),10),"One","Two","Three","Four","Five","Six","Seven","Eight","Nine"))))&amp;" Lakh ")</f>
        <v>One Lakh </v>
      </c>
    </row>
    <row r="27" customFormat="false" ht="15" hidden="false" customHeight="false" outlineLevel="0" collapsed="false">
      <c r="E27" s="20" t="n">
        <v>0.09</v>
      </c>
      <c r="F27" s="21" t="s">
        <v>42</v>
      </c>
      <c r="G27" s="21"/>
      <c r="H27" s="21"/>
      <c r="I27" s="22" t="n">
        <f aca="false">IF($I$25="","",ROUND($I$25*$E27,2))</f>
        <v>7992</v>
      </c>
      <c r="K27" s="19" t="n">
        <f aca="false">ROUND((K25-INT(K25))*100,0)</f>
        <v>0</v>
      </c>
      <c r="L27" s="0" t="str">
        <f aca="false">MID(K26,5,2)</f>
        <v>04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Thousand ")</f>
        <v>Four Thousand </v>
      </c>
    </row>
    <row r="28" customFormat="false" ht="15" hidden="false" customHeight="false" outlineLevel="0" collapsed="false">
      <c r="E28" s="20" t="n">
        <v>0</v>
      </c>
      <c r="F28" s="21" t="s">
        <v>43</v>
      </c>
      <c r="G28" s="21"/>
      <c r="H28" s="21"/>
      <c r="I28" s="22" t="n">
        <f aca="false">IF($I$25="","",ROUND($I$25*$E28,2))</f>
        <v>0</v>
      </c>
      <c r="L28" s="0" t="str">
        <f aca="false">MID(K26,7,1)</f>
        <v>7</v>
      </c>
      <c r="M28" s="0" t="str">
        <f aca="false">IF(VALUE(L28)=0,"",CHOOSE(VALUE(L28),"One","Two","Three","Four","Five","Six","Seven","Eight","Nine")&amp;" Hundred ")</f>
        <v>Seven Hundred </v>
      </c>
    </row>
    <row r="29" customFormat="false" ht="15" hidden="false" customHeight="false" outlineLevel="0" collapsed="false">
      <c r="F29" s="23" t="s">
        <v>44</v>
      </c>
      <c r="G29" s="23"/>
      <c r="H29" s="23"/>
      <c r="I29" s="24" t="n">
        <f aca="false">IF(I25="","",ROUND(SUM(I25:I28),2))</f>
        <v>104784</v>
      </c>
      <c r="L29" s="0" t="str">
        <f aca="false">MID(K26,8,2)</f>
        <v>84</v>
      </c>
      <c r="M29" s="0" t="str">
        <f aca="false">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</f>
        <v>Eighty Four</v>
      </c>
    </row>
    <row r="31" customFormat="false" ht="15" hidden="false" customHeight="false" outlineLevel="0" collapsed="false">
      <c r="A31" s="25" t="str">
        <f aca="false">IF(N25="","Amount in words: —","Amount in words: "&amp;N25)</f>
        <v>Amount in words: Rupees One Lakh Four Thousand Seven Hundred Eighty Four Only</v>
      </c>
      <c r="B31" s="25"/>
      <c r="C31" s="25"/>
      <c r="D31" s="25"/>
      <c r="E31" s="25"/>
      <c r="F31" s="25"/>
      <c r="G31" s="25"/>
      <c r="H31" s="25"/>
      <c r="I31" s="25"/>
    </row>
    <row r="33" customFormat="false" ht="15" hidden="false" customHeight="false" outlineLevel="0" collapsed="false">
      <c r="A33" s="6" t="s">
        <v>45</v>
      </c>
    </row>
    <row r="34" customFormat="false" ht="15" hidden="false" customHeight="false" outlineLevel="0" collapsed="false">
      <c r="A34" s="26" t="s">
        <v>46</v>
      </c>
      <c r="B34" s="26"/>
      <c r="C34" s="26"/>
      <c r="D34" s="26"/>
      <c r="E34" s="26"/>
      <c r="F34" s="26"/>
    </row>
    <row r="35" customFormat="false" ht="15" hidden="false" customHeight="false" outlineLevel="0" collapsed="false">
      <c r="A35" s="26" t="s">
        <v>47</v>
      </c>
      <c r="B35" s="26"/>
      <c r="C35" s="26"/>
      <c r="D35" s="26"/>
      <c r="E35" s="26"/>
      <c r="F35" s="26"/>
    </row>
    <row r="36" customFormat="false" ht="15" hidden="false" customHeight="false" outlineLevel="0" collapsed="false">
      <c r="A36" s="26" t="s">
        <v>48</v>
      </c>
      <c r="B36" s="26"/>
      <c r="C36" s="26"/>
      <c r="D36" s="26"/>
      <c r="E36" s="26"/>
      <c r="F36" s="26"/>
    </row>
    <row r="37" customFormat="false" ht="15" hidden="false" customHeight="false" outlineLevel="0" collapsed="false">
      <c r="A37" s="26" t="s">
        <v>49</v>
      </c>
      <c r="B37" s="26"/>
      <c r="C37" s="26"/>
      <c r="D37" s="26"/>
      <c r="E37" s="26"/>
      <c r="F37" s="26"/>
    </row>
    <row r="40" customFormat="false" ht="15" hidden="false" customHeight="false" outlineLevel="0" collapsed="false">
      <c r="F40" s="27" t="s">
        <v>50</v>
      </c>
      <c r="G40" s="27"/>
      <c r="H40" s="27"/>
      <c r="I40" s="27"/>
    </row>
    <row r="43" customFormat="false" ht="15" hidden="false" customHeight="false" outlineLevel="0" collapsed="false">
      <c r="A43" s="28" t="s">
        <v>51</v>
      </c>
      <c r="B43" s="28"/>
      <c r="C43" s="28"/>
      <c r="F43" s="28" t="s">
        <v>52</v>
      </c>
      <c r="G43" s="28"/>
      <c r="H43" s="28"/>
      <c r="I43" s="28"/>
    </row>
    <row r="45" customFormat="false" ht="15" hidden="false" customHeight="false" outlineLevel="0" collapsed="false">
      <c r="A45" s="29" t="s">
        <v>53</v>
      </c>
      <c r="B45" s="29"/>
      <c r="C45" s="29"/>
      <c r="D45" s="29"/>
      <c r="E45" s="29"/>
      <c r="F45" s="29"/>
      <c r="G45" s="29"/>
      <c r="H45" s="29"/>
      <c r="I45" s="29"/>
    </row>
  </sheetData>
  <mergeCells count="29">
    <mergeCell ref="A1:B4"/>
    <mergeCell ref="C1:I1"/>
    <mergeCell ref="C2:I2"/>
    <mergeCell ref="C3:I3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F25:H25"/>
    <mergeCell ref="F26:H26"/>
    <mergeCell ref="F27:H27"/>
    <mergeCell ref="F28:H28"/>
    <mergeCell ref="F29:H29"/>
    <mergeCell ref="A31:I31"/>
    <mergeCell ref="A34:F34"/>
    <mergeCell ref="A35:F35"/>
    <mergeCell ref="A36:F36"/>
    <mergeCell ref="A37:F37"/>
    <mergeCell ref="F40:I40"/>
    <mergeCell ref="A43:C43"/>
    <mergeCell ref="F43:I43"/>
    <mergeCell ref="A45:I45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22"/>
    <col collapsed="false" customWidth="true" hidden="false" outlineLevel="0" max="6" min="6" style="0" width="18"/>
    <col collapsed="false" customWidth="true" hidden="false" outlineLevel="0" max="7" min="7" style="0" width="6"/>
    <col collapsed="false" customWidth="true" hidden="false" outlineLevel="0" max="8" min="8" style="0" width="12"/>
    <col collapsed="false" customWidth="true" hidden="false" outlineLevel="0" max="9" min="9" style="0" width="13.5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30" t="s">
        <v>54</v>
      </c>
      <c r="D1" s="30"/>
      <c r="E1" s="30"/>
      <c r="F1" s="30"/>
      <c r="G1" s="30"/>
      <c r="H1" s="30"/>
      <c r="I1" s="30"/>
    </row>
    <row r="2" customFormat="false" ht="15" hidden="false" customHeight="false" outlineLevel="0" collapsed="false">
      <c r="A2" s="1"/>
      <c r="B2" s="1"/>
      <c r="C2" s="31" t="s">
        <v>55</v>
      </c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1"/>
      <c r="B3" s="1"/>
      <c r="C3" s="31" t="s">
        <v>56</v>
      </c>
      <c r="D3" s="31"/>
      <c r="E3" s="31"/>
      <c r="F3" s="31"/>
      <c r="G3" s="31"/>
      <c r="H3" s="31"/>
      <c r="I3" s="31"/>
    </row>
    <row r="4" customFormat="false" ht="15" hidden="false" customHeight="false" outlineLevel="0" collapsed="false">
      <c r="A4" s="1"/>
      <c r="B4" s="1"/>
      <c r="C4" s="32" t="s">
        <v>57</v>
      </c>
      <c r="D4" s="32"/>
      <c r="E4" s="32"/>
      <c r="F4" s="32"/>
      <c r="G4" s="32"/>
      <c r="H4" s="32"/>
      <c r="I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58</v>
      </c>
      <c r="B9" s="33"/>
      <c r="C9" s="33"/>
      <c r="D9" s="33"/>
      <c r="E9" s="33"/>
      <c r="F9" s="8" t="s">
        <v>7</v>
      </c>
      <c r="G9" s="8"/>
      <c r="H9" s="9"/>
      <c r="I9" s="9"/>
    </row>
    <row r="10" customFormat="false" ht="15" hidden="false" customHeight="false" outlineLevel="0" collapsed="false">
      <c r="A10" s="34" t="s">
        <v>59</v>
      </c>
      <c r="B10" s="34"/>
      <c r="C10" s="34"/>
      <c r="D10" s="34"/>
      <c r="E10" s="34"/>
      <c r="F10" s="8" t="s">
        <v>10</v>
      </c>
      <c r="G10" s="8"/>
      <c r="H10" s="9"/>
      <c r="I10" s="9"/>
    </row>
    <row r="11" customFormat="false" ht="15" hidden="false" customHeight="false" outlineLevel="0" collapsed="false">
      <c r="A11" s="34" t="s">
        <v>60</v>
      </c>
      <c r="B11" s="34"/>
      <c r="C11" s="34"/>
      <c r="D11" s="34"/>
      <c r="E11" s="34"/>
      <c r="F11" s="8" t="s">
        <v>13</v>
      </c>
      <c r="G11" s="8"/>
      <c r="H11" s="9"/>
      <c r="I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2" t="s">
        <v>19</v>
      </c>
      <c r="F15" s="12" t="s">
        <v>20</v>
      </c>
      <c r="G15" s="11" t="s">
        <v>21</v>
      </c>
      <c r="H15" s="13" t="s">
        <v>22</v>
      </c>
      <c r="I15" s="13" t="s">
        <v>23</v>
      </c>
    </row>
    <row r="16" customFormat="false" ht="42" hidden="false" customHeight="true" outlineLevel="0" collapsed="false">
      <c r="A16" s="14" t="str">
        <f aca="false">IF($C16="","",ROW()-15)</f>
        <v/>
      </c>
      <c r="B16" s="14"/>
      <c r="C16" s="15"/>
      <c r="D16" s="14"/>
      <c r="E16" s="15"/>
      <c r="F16" s="15"/>
      <c r="G16" s="14"/>
      <c r="H16" s="16"/>
      <c r="I16" s="16" t="str">
        <f aca="false">IF(OR($G16="",$H16=""),"",ROUND($G16*$H16,2))</f>
        <v/>
      </c>
    </row>
    <row r="17" customFormat="false" ht="42" hidden="false" customHeight="true" outlineLevel="0" collapsed="false">
      <c r="A17" s="14" t="str">
        <f aca="false">IF($C17="","",ROW()-15)</f>
        <v/>
      </c>
      <c r="B17" s="14"/>
      <c r="C17" s="15"/>
      <c r="D17" s="14"/>
      <c r="E17" s="15"/>
      <c r="F17" s="15"/>
      <c r="G17" s="14"/>
      <c r="H17" s="16"/>
      <c r="I17" s="16" t="str">
        <f aca="false">IF(OR($G17="",$H17=""),"",ROUND($G17*$H17,2))</f>
        <v/>
      </c>
    </row>
    <row r="18" customFormat="false" ht="42" hidden="false" customHeight="true" outlineLevel="0" collapsed="false">
      <c r="A18" s="14" t="str">
        <f aca="false">IF($C18="","",ROW()-15)</f>
        <v/>
      </c>
      <c r="B18" s="14"/>
      <c r="C18" s="15"/>
      <c r="D18" s="14"/>
      <c r="E18" s="15"/>
      <c r="F18" s="15"/>
      <c r="G18" s="14"/>
      <c r="H18" s="16"/>
      <c r="I18" s="16" t="str">
        <f aca="false">IF(OR($G18="",$H18=""),"",ROUND($G18*$H18,2))</f>
        <v/>
      </c>
    </row>
    <row r="19" customFormat="false" ht="42" hidden="false" customHeight="true" outlineLevel="0" collapsed="false">
      <c r="A19" s="14" t="str">
        <f aca="false">IF($C19="","",ROW()-15)</f>
        <v/>
      </c>
      <c r="B19" s="14"/>
      <c r="C19" s="15"/>
      <c r="D19" s="14"/>
      <c r="E19" s="15"/>
      <c r="F19" s="15"/>
      <c r="G19" s="14"/>
      <c r="H19" s="16"/>
      <c r="I19" s="16" t="str">
        <f aca="false">IF(OR($G19="",$H19=""),"",ROUND($G19*$H19,2))</f>
        <v/>
      </c>
    </row>
    <row r="20" customFormat="false" ht="42" hidden="false" customHeight="true" outlineLevel="0" collapsed="false">
      <c r="A20" s="14" t="str">
        <f aca="false">IF($C20="","",ROW()-15)</f>
        <v/>
      </c>
      <c r="B20" s="14"/>
      <c r="C20" s="15"/>
      <c r="D20" s="14"/>
      <c r="E20" s="15"/>
      <c r="F20" s="15"/>
      <c r="G20" s="14"/>
      <c r="H20" s="16"/>
      <c r="I20" s="16" t="str">
        <f aca="false">IF(OR($G20="",$H20=""),"",ROUND($G20*$H20,2))</f>
        <v/>
      </c>
    </row>
    <row r="21" customFormat="false" ht="42" hidden="false" customHeight="true" outlineLevel="0" collapsed="false">
      <c r="A21" s="14" t="str">
        <f aca="false">IF($C21="","",ROW()-15)</f>
        <v/>
      </c>
      <c r="B21" s="14"/>
      <c r="C21" s="15"/>
      <c r="D21" s="14"/>
      <c r="E21" s="15"/>
      <c r="F21" s="15"/>
      <c r="G21" s="14"/>
      <c r="H21" s="16"/>
      <c r="I21" s="16" t="str">
        <f aca="false">IF(OR($G21="",$H21=""),"",ROUND($G21*$H21,2))</f>
        <v/>
      </c>
    </row>
    <row r="22" customFormat="false" ht="42" hidden="false" customHeight="true" outlineLevel="0" collapsed="false">
      <c r="A22" s="14" t="str">
        <f aca="false">IF($C22="","",ROW()-15)</f>
        <v/>
      </c>
      <c r="B22" s="14"/>
      <c r="C22" s="15"/>
      <c r="D22" s="14"/>
      <c r="E22" s="15"/>
      <c r="F22" s="15"/>
      <c r="G22" s="14"/>
      <c r="H22" s="16"/>
      <c r="I22" s="16" t="str">
        <f aca="false">IF(OR($G22="",$H22=""),"",ROUND($G22*$H22,2))</f>
        <v/>
      </c>
    </row>
    <row r="23" customFormat="false" ht="42" hidden="false" customHeight="true" outlineLevel="0" collapsed="false">
      <c r="A23" s="14" t="str">
        <f aca="false">IF($C23="","",ROW()-15)</f>
        <v/>
      </c>
      <c r="B23" s="14"/>
      <c r="C23" s="15"/>
      <c r="D23" s="14"/>
      <c r="E23" s="15"/>
      <c r="F23" s="15"/>
      <c r="G23" s="14"/>
      <c r="H23" s="16"/>
      <c r="I23" s="16" t="str">
        <f aca="false">IF(OR($G23="",$H23=""),"",ROUND($G23*$H23,2))</f>
        <v/>
      </c>
    </row>
    <row r="25" customFormat="false" ht="15" hidden="false" customHeight="false" outlineLevel="0" collapsed="false">
      <c r="F25" s="17" t="s">
        <v>40</v>
      </c>
      <c r="G25" s="17"/>
      <c r="H25" s="17"/>
      <c r="I25" s="18" t="str">
        <f aca="false">IF(COUNT(I16:INDEX($I:$I,ROW()-1))=0,"",SUM(I16:INDEX($I:$I,ROW()-1)))</f>
        <v/>
      </c>
      <c r="K25" s="19" t="n">
        <f aca="false">IF($I$29="",0,ROUND($I$29,2))</f>
        <v>0</v>
      </c>
      <c r="L25" s="0" t="str">
        <f aca="false">MID(K26,1,2)</f>
        <v>00</v>
      </c>
      <c r="M25" s="0" t="str">
        <f aca="false">IF(L25="00","",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Crore ")</f>
        <v/>
      </c>
      <c r="N25" s="0" t="str">
        <f aca="false">IF(K25=0,"",TRIM("Rupees "&amp;M25&amp;M26&amp;M27&amp;M28&amp;M29&amp;IF(K27&gt;0," and "&amp;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Paise","")&amp;" Only"))</f>
        <v/>
      </c>
    </row>
    <row r="26" customFormat="false" ht="15" hidden="false" customHeight="false" outlineLevel="0" collapsed="false">
      <c r="E26" s="20" t="n">
        <v>0.09</v>
      </c>
      <c r="F26" s="21" t="s">
        <v>41</v>
      </c>
      <c r="G26" s="21"/>
      <c r="H26" s="21"/>
      <c r="I26" s="22" t="str">
        <f aca="false">IF($I$25="","",ROUND($I$25*$E26,2))</f>
        <v/>
      </c>
      <c r="K26" s="0" t="str">
        <f aca="false">TEXT(INT(K25),"000000000")</f>
        <v>000000000</v>
      </c>
      <c r="L26" s="0" t="str">
        <f aca="false">MID(K26,3,2)</f>
        <v>00</v>
      </c>
      <c r="M26" s="0" t="str">
        <f aca="false">IF(L26="00","",IF(VALUE(L26)=0,"",IF(VALUE(L26)&lt;20,CHOOSE(VALUE(L26),"One","Two","Three","Four","Five","Six","Seven","Eight","Nine","Ten","Eleven","Twelve","Thirteen","Fourteen","Fifteen","Sixteen","Seventeen","Eighteen","Nineteen"),CHOOSE(INT(VALUE(L26)/10)-1,"Twenty","Thirty","Forty","Fifty","Sixty","Seventy","Eighty","Ninety")&amp;IF(MOD(VALUE(L26),10)=0,""," "&amp;CHOOSE(MOD(VALUE(L26),10),"One","Two","Three","Four","Five","Six","Seven","Eight","Nine"))))&amp;" Lakh ")</f>
        <v/>
      </c>
    </row>
    <row r="27" customFormat="false" ht="15" hidden="false" customHeight="false" outlineLevel="0" collapsed="false">
      <c r="E27" s="20" t="n">
        <v>0.09</v>
      </c>
      <c r="F27" s="21" t="s">
        <v>42</v>
      </c>
      <c r="G27" s="21"/>
      <c r="H27" s="21"/>
      <c r="I27" s="22" t="str">
        <f aca="false">IF($I$25="","",ROUND($I$25*$E27,2))</f>
        <v/>
      </c>
      <c r="K27" s="19" t="n">
        <f aca="false">ROUND((K25-INT(K25))*100,0)</f>
        <v>0</v>
      </c>
      <c r="L27" s="0" t="str">
        <f aca="false">MID(K26,5,2)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Thousand ")</f>
        <v/>
      </c>
    </row>
    <row r="28" customFormat="false" ht="15" hidden="false" customHeight="false" outlineLevel="0" collapsed="false">
      <c r="E28" s="20" t="n">
        <v>0</v>
      </c>
      <c r="F28" s="21" t="s">
        <v>43</v>
      </c>
      <c r="G28" s="21"/>
      <c r="H28" s="21"/>
      <c r="I28" s="22" t="str">
        <f aca="false">IF($I$25="","",ROUND($I$25*$E28,2))</f>
        <v/>
      </c>
      <c r="L28" s="0" t="str">
        <f aca="false">MID(K26,7,1)</f>
        <v>0</v>
      </c>
      <c r="M28" s="0" t="str">
        <f aca="false">IF(VALUE(L28)=0,"",CHOOSE(VALUE(L28),"One","Two","Three","Four","Five","Six","Seven","Eight","Nine")&amp;" Hundred ")</f>
        <v/>
      </c>
    </row>
    <row r="29" customFormat="false" ht="15" hidden="false" customHeight="false" outlineLevel="0" collapsed="false">
      <c r="F29" s="23" t="s">
        <v>44</v>
      </c>
      <c r="G29" s="23"/>
      <c r="H29" s="23"/>
      <c r="I29" s="24" t="str">
        <f aca="false">IF(I25="","",ROUND(SUM(I25:I28),2))</f>
        <v/>
      </c>
      <c r="L29" s="0" t="str">
        <f aca="false">MID(K26,8,2)</f>
        <v>00</v>
      </c>
      <c r="M29" s="0" t="str">
        <f aca="false">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</f>
        <v/>
      </c>
    </row>
    <row r="31" customFormat="false" ht="15" hidden="false" customHeight="false" outlineLevel="0" collapsed="false">
      <c r="A31" s="25" t="str">
        <f aca="false">IF(N25="","Amount in words: —","Amount in words: "&amp;N25)</f>
        <v>Amount in words: —</v>
      </c>
      <c r="B31" s="25"/>
      <c r="C31" s="25"/>
      <c r="D31" s="25"/>
      <c r="E31" s="25"/>
      <c r="F31" s="25"/>
      <c r="G31" s="25"/>
      <c r="H31" s="25"/>
      <c r="I31" s="25"/>
    </row>
    <row r="33" customFormat="false" ht="15" hidden="false" customHeight="false" outlineLevel="0" collapsed="false">
      <c r="A33" s="6" t="s">
        <v>45</v>
      </c>
    </row>
    <row r="34" customFormat="false" ht="15" hidden="false" customHeight="false" outlineLevel="0" collapsed="false">
      <c r="A34" s="26" t="s">
        <v>61</v>
      </c>
      <c r="B34" s="26"/>
      <c r="C34" s="26"/>
      <c r="D34" s="26"/>
      <c r="E34" s="26"/>
      <c r="F34" s="26"/>
    </row>
    <row r="35" customFormat="false" ht="15" hidden="false" customHeight="false" outlineLevel="0" collapsed="false">
      <c r="A35" s="26" t="s">
        <v>62</v>
      </c>
      <c r="B35" s="26"/>
      <c r="C35" s="26"/>
      <c r="D35" s="26"/>
      <c r="E35" s="26"/>
      <c r="F35" s="26"/>
    </row>
    <row r="36" customFormat="false" ht="15" hidden="false" customHeight="false" outlineLevel="0" collapsed="false">
      <c r="A36" s="26" t="s">
        <v>63</v>
      </c>
      <c r="B36" s="26"/>
      <c r="C36" s="26"/>
      <c r="D36" s="26"/>
      <c r="E36" s="26"/>
      <c r="F36" s="26"/>
    </row>
    <row r="39" customFormat="false" ht="15" hidden="false" customHeight="false" outlineLevel="0" collapsed="false">
      <c r="F39" s="27" t="s">
        <v>64</v>
      </c>
      <c r="G39" s="27"/>
      <c r="H39" s="27"/>
      <c r="I39" s="27"/>
    </row>
    <row r="42" customFormat="false" ht="15" hidden="false" customHeight="false" outlineLevel="0" collapsed="false">
      <c r="A42" s="28" t="s">
        <v>51</v>
      </c>
      <c r="B42" s="28"/>
      <c r="C42" s="28"/>
      <c r="F42" s="28" t="s">
        <v>52</v>
      </c>
      <c r="G42" s="28"/>
      <c r="H42" s="28"/>
      <c r="I42" s="28"/>
    </row>
    <row r="44" customFormat="false" ht="15" hidden="false" customHeight="false" outlineLevel="0" collapsed="false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</sheetData>
  <mergeCells count="29">
    <mergeCell ref="A1:B4"/>
    <mergeCell ref="C1:I1"/>
    <mergeCell ref="C2:I2"/>
    <mergeCell ref="C3:I3"/>
    <mergeCell ref="C4:I4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F25:H25"/>
    <mergeCell ref="F26:H26"/>
    <mergeCell ref="F27:H27"/>
    <mergeCell ref="F28:H28"/>
    <mergeCell ref="F29:H29"/>
    <mergeCell ref="A31:I31"/>
    <mergeCell ref="A34:F34"/>
    <mergeCell ref="A35:F35"/>
    <mergeCell ref="A36:F36"/>
    <mergeCell ref="F39:I39"/>
    <mergeCell ref="A42:C42"/>
    <mergeCell ref="F42:I42"/>
    <mergeCell ref="A44:I4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65</v>
      </c>
    </row>
    <row r="4" customFormat="false" ht="15" hidden="false" customHeight="false" outlineLevel="0" collapsed="false">
      <c r="B4" s="36" t="s">
        <v>66</v>
      </c>
    </row>
    <row r="5" customFormat="false" ht="15" hidden="false" customHeight="false" outlineLevel="0" collapsed="false">
      <c r="B5" s="36" t="s">
        <v>67</v>
      </c>
    </row>
    <row r="6" customFormat="false" ht="15" hidden="false" customHeight="false" outlineLevel="0" collapsed="false">
      <c r="B6" s="36" t="s">
        <v>68</v>
      </c>
    </row>
    <row r="7" customFormat="false" ht="15" hidden="false" customHeight="false" outlineLevel="0" collapsed="false">
      <c r="B7" s="36" t="s">
        <v>69</v>
      </c>
    </row>
    <row r="9" customFormat="false" ht="15" hidden="false" customHeight="false" outlineLevel="0" collapsed="false">
      <c r="B9" s="37" t="s">
        <v>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