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2.xml.rels" ContentType="application/vnd.openxmlformats-package.relationship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2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xl/media/image1.png" ContentType="image/png"/>
  <Override PartName="/xl/media/image2.png" ContentType="image/png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Quotation (Sample)" sheetId="1" state="visible" r:id="rId3"/>
    <sheet name="Quotation (Blank)" sheetId="2" state="visible" r:id="rId4"/>
    <sheet name="Instructions" sheetId="3" state="visible" r:id="rId5"/>
  </sheets>
  <definedNames>
    <definedName function="false" hidden="false" localSheetId="1" name="_xlnm.Print_Area" vbProcedure="false">'Quotation (Blank)'!$A$1:$G$48</definedName>
    <definedName function="false" hidden="false" localSheetId="1" name="_xlnm.Print_Titles" vbProcedure="false">'Quotation (Blank)'!$15:$15</definedName>
    <definedName function="false" hidden="false" localSheetId="0" name="_xlnm.Print_Area" vbProcedure="false">'Quotation (Sample)'!$A$1:$G$48</definedName>
    <definedName function="false" hidden="false" localSheetId="0" name="_xlnm.Print_Titles" vbProcedure="false">'Quotation (Sample)'!$15:$15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<sst xmlns="http://schemas.openxmlformats.org/spreadsheetml/2006/main" count="93" uniqueCount="62">
  <si>
    <t xml:space="preserve">SHARMA BUILDWELL &amp; INTERIORS</t>
  </si>
  <si>
    <t xml:space="preserve">Plywood · Laminates · Hardware — SCF 12, Timber Market, Gill Road, Ludhiana 141003, Punjab</t>
  </si>
  <si>
    <t xml:space="preserve">GSTIN: 03ABCFS1234J1Z7   ·   +91 XXXXX XXXXX   ·   sales@sharmabuildwell.in</t>
  </si>
  <si>
    <t xml:space="preserve">QUOTATION</t>
  </si>
  <si>
    <t xml:space="preserve">Construction Works (BoQ)</t>
  </si>
  <si>
    <t xml:space="preserve">BILL TO</t>
  </si>
  <si>
    <t xml:space="preserve">Mr. Rohit Verma — Verma Residence</t>
  </si>
  <si>
    <t xml:space="preserve">Quotation No.</t>
  </si>
  <si>
    <t xml:space="preserve">QTN-2026-0151</t>
  </si>
  <si>
    <t xml:space="preserve">Plot 45, Sector 34, Chandigarh</t>
  </si>
  <si>
    <t xml:space="preserve">Date</t>
  </si>
  <si>
    <t xml:space="preserve">14/08/2026</t>
  </si>
  <si>
    <t xml:space="preserve">+91 XXXXX XXXXX</t>
  </si>
  <si>
    <t xml:space="preserve">Valid Until</t>
  </si>
  <si>
    <t xml:space="preserve">28/08/2026</t>
  </si>
  <si>
    <t xml:space="preserve">S.No</t>
  </si>
  <si>
    <t xml:space="preserve">Work Item</t>
  </si>
  <si>
    <t xml:space="preserve">M/L</t>
  </si>
  <si>
    <t xml:space="preserve">Unit</t>
  </si>
  <si>
    <t xml:space="preserve">Qty</t>
  </si>
  <si>
    <t xml:space="preserve">Rate (Rs)</t>
  </si>
  <si>
    <t xml:space="preserve">Amount (Rs)</t>
  </si>
  <si>
    <t xml:space="preserve">PCC 1:4:8 in foundation</t>
  </si>
  <si>
    <t xml:space="preserve">M</t>
  </si>
  <si>
    <t xml:space="preserve">cum</t>
  </si>
  <si>
    <t xml:space="preserve">RCC M20 — footing &amp; columns</t>
  </si>
  <si>
    <t xml:space="preserve">Brick masonry 9" — CM 1:6</t>
  </si>
  <si>
    <t xml:space="preserve">Plaster 12mm internal — CM 1:4</t>
  </si>
  <si>
    <t xml:space="preserve">L</t>
  </si>
  <si>
    <t xml:space="preserve">sqm</t>
  </si>
  <si>
    <t xml:space="preserve">Shuttering &amp; centering</t>
  </si>
  <si>
    <t xml:space="preserve">Material subtotal</t>
  </si>
  <si>
    <t xml:space="preserve">Labour subtotal</t>
  </si>
  <si>
    <t xml:space="preserve">Sub-total</t>
  </si>
  <si>
    <t xml:space="preserve">CGST @</t>
  </si>
  <si>
    <t xml:space="preserve">SGST @</t>
  </si>
  <si>
    <t xml:space="preserve">IGST @</t>
  </si>
  <si>
    <t xml:space="preserve">Grand Total (Rs)</t>
  </si>
  <si>
    <t xml:space="preserve">TERMS &amp; CONDITIONS</t>
  </si>
  <si>
    <t xml:space="preserve">1.  Rates per standard specifications; steel &amp; cement brand as agreed.</t>
  </si>
  <si>
    <t xml:space="preserve">2.  Measurement as per IS 1200; RA bills fortnightly.</t>
  </si>
  <si>
    <t xml:space="preserve">3.  GST extra. Water &amp; power at site by client.</t>
  </si>
  <si>
    <t xml:space="preserve">For Sharma Buildwell &amp; Interiors</t>
  </si>
  <si>
    <t xml:space="preserve">Customer Acceptance (sign &amp; return)</t>
  </si>
  <si>
    <t xml:space="preserve">Authorised Signatory</t>
  </si>
  <si>
    <t xml:space="preserve">Free format by SaleShade — saleshade.in</t>
  </si>
  <si>
    <t xml:space="preserve">YOUR COMPANY NAME</t>
  </si>
  <si>
    <t xml:space="preserve">Tagline / line of business — Address line, City PIN, State</t>
  </si>
  <si>
    <t xml:space="preserve">GSTIN: __________________   ·   Phone: ____________   ·   Email: ____________</t>
  </si>
  <si>
    <t xml:space="preserve">Tip: replace the logo box and these lines; recolour the band — then delete this tip.</t>
  </si>
  <si>
    <t xml:space="preserve">Customer name</t>
  </si>
  <si>
    <t xml:space="preserve">Site / address</t>
  </si>
  <si>
    <t xml:space="preserve">Mobile</t>
  </si>
  <si>
    <t xml:space="preserve">1.  Prices valid for the period stated above.</t>
  </si>
  <si>
    <t xml:space="preserve">2.  Payment terms: ____________________________.</t>
  </si>
  <si>
    <t xml:space="preserve">3.  Scope/exclusions: ____________________________.</t>
  </si>
  <si>
    <t xml:space="preserve">For (Your Company Name)</t>
  </si>
  <si>
    <t xml:space="preserve">How to use this format</t>
  </si>
  <si>
    <t xml:space="preserve">1.  Construction Works (BoQ) quotation — columns the trade actually uses, not a generic table.</t>
  </si>
  <si>
    <t xml:space="preserve">2.  Amounts, totals, GST and amount-in-words calculate themselves; edit the shaded % cells.</t>
  </si>
  <si>
    <t xml:space="preserve">3.  More rows? Press Tab in the last cell — the table extends itself.</t>
  </si>
  <si>
    <t xml:space="preserve">4.  Hidden helper columns after the table power the amount-in-words — leave them.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</si>
</sst>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General"/>
    <numFmt numFmtId="166" formatCode="[&gt;=10000000]##\,##\,##\,##0.00;[&gt;=100000]##\,##\,##0.00;#,##0.00"/>
    <numFmt numFmtId="167" formatCode="0%"/>
  </numFmts>
  <fonts count="28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2E2A26"/>
      <name val="Cambria"/>
      <family val="0"/>
      <charset val="1"/>
    </font>
    <font>
      <sz val="9"/>
      <color rgb="FF5A5248"/>
      <name val="Calibri"/>
      <family val="0"/>
      <charset val="1"/>
    </font>
    <font>
      <b val="true"/>
      <sz val="15"/>
      <color rgb="FFFFFFFF"/>
      <name val="Cambria"/>
      <family val="0"/>
      <charset val="1"/>
    </font>
    <font>
      <i val="true"/>
      <sz val="8.5"/>
      <color rgb="FF8A8378"/>
      <name val="Calibri"/>
      <family val="0"/>
      <charset val="1"/>
    </font>
    <font>
      <b val="true"/>
      <sz val="8"/>
      <color rgb="FFA87546"/>
      <name val="Calibri"/>
      <family val="0"/>
      <charset val="1"/>
    </font>
    <font>
      <b val="true"/>
      <sz val="10"/>
      <color rgb="FF2E2A26"/>
      <name val="Calibri"/>
      <family val="0"/>
      <charset val="1"/>
    </font>
    <font>
      <b val="true"/>
      <sz val="9"/>
      <color rgb="FF5A5248"/>
      <name val="Calibri"/>
      <family val="0"/>
      <charset val="1"/>
    </font>
    <font>
      <sz val="9.5"/>
      <color rgb="FF2E2A26"/>
      <name val="Calibri"/>
      <family val="0"/>
      <charset val="1"/>
    </font>
    <font>
      <b val="true"/>
      <sz val="9.5"/>
      <color rgb="FF2E2A26"/>
      <name val="Calibri"/>
      <family val="0"/>
      <charset val="1"/>
    </font>
    <font>
      <sz val="9.5"/>
      <color rgb="FF5A5248"/>
      <name val="Calibri"/>
      <family val="0"/>
      <charset val="1"/>
    </font>
    <font>
      <sz val="10"/>
      <color rgb="FF5A5248"/>
      <name val="Calibri"/>
      <family val="0"/>
      <charset val="1"/>
    </font>
    <font>
      <sz val="10"/>
      <color rgb="FF2E2A26"/>
      <name val="Calibri"/>
      <family val="0"/>
      <charset val="1"/>
    </font>
    <font>
      <b val="true"/>
      <sz val="11"/>
      <color rgb="FF2E2A26"/>
      <name val="Calibri"/>
      <family val="0"/>
      <charset val="1"/>
    </font>
    <font>
      <b val="true"/>
      <sz val="12"/>
      <color rgb="FF2E2A26"/>
      <name val="Calibri"/>
      <family val="0"/>
      <charset val="1"/>
    </font>
    <font>
      <i val="true"/>
      <sz val="9.5"/>
      <color rgb="FF2E2A26"/>
      <name val="Calibri"/>
      <family val="0"/>
      <charset val="1"/>
    </font>
    <font>
      <sz val="8.5"/>
      <color rgb="FF5A5248"/>
      <name val="Calibri"/>
      <family val="0"/>
      <charset val="1"/>
    </font>
    <font>
      <sz val="7.5"/>
      <color rgb="FFB8B0A4"/>
      <name val="Calibri"/>
      <family val="0"/>
      <charset val="1"/>
    </font>
    <font>
      <b val="true"/>
      <sz val="16"/>
      <color rgb="FF8A8378"/>
      <name val="Cambria"/>
      <family val="0"/>
      <charset val="1"/>
    </font>
    <font>
      <sz val="9"/>
      <color rgb="FF8A8378"/>
      <name val="Calibri"/>
      <family val="0"/>
      <charset val="1"/>
    </font>
    <font>
      <i val="true"/>
      <sz val="8"/>
      <color rgb="FF8A8378"/>
      <name val="Calibri"/>
      <family val="0"/>
      <charset val="1"/>
    </font>
    <font>
      <b val="true"/>
      <sz val="10"/>
      <color rgb="FF8A8378"/>
      <name val="Calibri"/>
      <family val="0"/>
      <charset val="1"/>
    </font>
    <font>
      <b val="true"/>
      <sz val="14"/>
      <color rgb="FF2E2A26"/>
      <name val="Cambria"/>
      <family val="0"/>
      <charset val="1"/>
    </font>
    <font>
      <sz val="10.5"/>
      <color rgb="FF5A5248"/>
      <name val="Calibri"/>
      <family val="0"/>
      <charset val="1"/>
    </font>
    <font>
      <sz val="8"/>
      <color rgb="FFB8B0A4"/>
      <name val="Calibri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A87546"/>
        <bgColor rgb="FF8A8378"/>
      </patternFill>
    </fill>
    <fill>
      <patternFill patternType="solid">
        <fgColor rgb="FFF5EDE3"/>
        <bgColor rgb="FFFFFFFF"/>
      </patternFill>
    </fill>
  </fills>
  <borders count="6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E3D9CB"/>
      </bottom>
      <diagonal/>
    </border>
    <border diagonalUp="false" diagonalDown="false">
      <left/>
      <right/>
      <top style="thin">
        <color rgb="FFA87546"/>
      </top>
      <bottom style="thin">
        <color rgb="FFA87546"/>
      </bottom>
      <diagonal/>
    </border>
    <border diagonalUp="false" diagonalDown="false">
      <left/>
      <right/>
      <top/>
      <bottom style="hair">
        <color rgb="FFE3D9CB"/>
      </bottom>
      <diagonal/>
    </border>
    <border diagonalUp="false" diagonalDown="false">
      <left/>
      <right/>
      <top style="thin">
        <color rgb="FFE3D9CB"/>
      </top>
      <bottom/>
      <diagonal/>
    </border>
    <border diagonalUp="false" diagonalDown="false">
      <left/>
      <right/>
      <top style="thin">
        <color rgb="FF5A5248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1" fillId="0" borderId="1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2" fillId="3" borderId="2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5" fontId="13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3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6" fontId="13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5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9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6" fillId="3" borderId="0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7" fillId="3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8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1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2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2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2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2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6">
    <dxf>
      <fill>
        <patternFill patternType="solid">
          <fgColor rgb="FFF5EDE3"/>
          <bgColor rgb="FF000000"/>
        </patternFill>
      </fill>
    </dxf>
    <dxf>
      <fill>
        <patternFill patternType="solid">
          <bgColor rgb="FF000000"/>
        </patternFill>
      </fill>
    </dxf>
    <dxf>
      <fill>
        <patternFill patternType="solid">
          <fgColor rgb="FF2E2A26"/>
          <bgColor rgb="FF000000"/>
        </patternFill>
      </fill>
    </dxf>
    <dxf>
      <fill>
        <patternFill patternType="solid">
          <fgColor rgb="FF5A5248"/>
          <bgColor rgb="FF000000"/>
        </patternFill>
      </fill>
    </dxf>
    <dxf>
      <border>
        <horizontal style="hair">
          <color rgb="FFE3D9CB"/>
        </horizontal>
      </border>
    </dxf>
    <dxf>
      <font>
        <b/>
        <color rgb="FF2E2A26"/>
      </font>
      <fill>
        <patternFill patternType="solid">
          <fgColor rgb="FFF5EDE3"/>
          <bgColor rgb="FFF5EDE3"/>
        </patternFill>
      </fill>
      <border>
        <top style="thin">
          <color rgb="FFA87546"/>
        </top>
        <bottom style="thin">
          <color rgb="FFA87546"/>
        </bottom>
      </border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A87546"/>
      <rgbColor rgb="FF800080"/>
      <rgbColor rgb="FF008080"/>
      <rgbColor rgb="FFB8B0A4"/>
      <rgbColor rgb="FF8A8378"/>
      <rgbColor rgb="FF9999FF"/>
      <rgbColor rgb="FF993366"/>
      <rgbColor rgb="FFF5EDE3"/>
      <rgbColor rgb="FFCCFFFF"/>
      <rgbColor rgb="FF660066"/>
      <rgbColor rgb="FFFF8080"/>
      <rgbColor rgb="FF0066CC"/>
      <rgbColor rgb="FFE3D9C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A5248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E2A26"/>
    </indexedColors>
  </colors>
  <tableStyles count="1" defaultTableStyle="TableStyleMedium2" defaultPivotStyle="PivotStyleLight16">
    <tableStyle name="SaleShadeTable" pivot="0" count="2">
      <tableStyleElement type="wholeTable" dxfId="4"/>
      <tableStyleElement type="headerRow" dxfId="5"/>
    </tableStyle>
  </table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2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0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1</xdr:col>
      <xdr:colOff>275760</xdr:colOff>
      <xdr:row>2</xdr:row>
      <xdr:rowOff>187560</xdr:rowOff>
    </xdr:to>
    <xdr:pic>
      <xdr:nvPicPr>
        <xdr:cNvPr id="1" name="Image 1" descr="Picture"/>
        <xdr:cNvPicPr/>
      </xdr:nvPicPr>
      <xdr:blipFill>
        <a:blip r:embed="rId1"/>
        <a:stretch/>
      </xdr:blipFill>
      <xdr:spPr>
        <a:xfrm>
          <a:off x="0" y="0"/>
          <a:ext cx="628200" cy="628200"/>
        </a:xfrm>
        <a:prstGeom prst="rect">
          <a:avLst/>
        </a:prstGeom>
        <a:ln w="0">
          <a:noFill/>
        </a:ln>
      </xdr:spPr>
    </xdr:pic>
    <xdr:clientData/>
  </xdr:twoCellAnchor>
</xdr:wsDr>
</file>

<file path=xl/tables/table1.xml><?xml version="1.0" encoding="utf-8"?>
<table xmlns="http://schemas.openxmlformats.org/spreadsheetml/2006/main" id="1" name="ConstructionB" displayName="ConstructionB" ref="A15:G25" headerRowCount="1" totalsRowCount="0" totalsRowShown="0">
  <autoFilter ref="A15:G25"/>
  <tableColumns count="7">
    <tableColumn id="1" name="S.No"/>
    <tableColumn id="2" name="Work Item"/>
    <tableColumn id="3" name="M/L"/>
    <tableColumn id="4" name="Unit"/>
    <tableColumn id="5" name="Qty"/>
    <tableColumn id="6" name="Rate (Rs)"/>
    <tableColumn id="7" name="Amount (Rs)"/>
  </tableColumns>
  <tableStyleInfo name="SaleShadeTable" showFirstColumn="0" showLastColumn="0" showRowStripes="0" showColumnStripes="0"/>
</table>
</file>

<file path=xl/tables/table2.xml><?xml version="1.0" encoding="utf-8"?>
<table xmlns="http://schemas.openxmlformats.org/spreadsheetml/2006/main" id="2" name="ConstructionS" displayName="ConstructionS" ref="A15:G25" headerRowCount="1" totalsRowCount="0" totalsRowShown="0">
  <autoFilter ref="A15:G25"/>
  <tableColumns count="7">
    <tableColumn id="1" name="S.No"/>
    <tableColumn id="2" name="Work Item"/>
    <tableColumn id="3" name="M/L"/>
    <tableColumn id="4" name="Unit"/>
    <tableColumn id="5" name="Qty"/>
    <tableColumn id="6" name="Rate (Rs)"/>
    <tableColumn id="7" name="Amount (Rs)"/>
  </tableColumns>
  <tableStyleInfo name="SaleShadeTable" showFirstColumn="0" showLastColumn="0" showRowStripes="0" showColumnStripes="0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table" Target="../tables/table2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table" Target="../tables/table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4"/>
    <col collapsed="false" customWidth="true" hidden="false" outlineLevel="0" max="3" min="3" style="0" width="6"/>
    <col collapsed="false" customWidth="true" hidden="false" outlineLevel="0" max="5" min="4" style="0" width="8"/>
    <col collapsed="false" customWidth="true" hidden="false" outlineLevel="0" max="6" min="6" style="0" width="11"/>
    <col collapsed="false" customWidth="true" hidden="false" outlineLevel="0" max="7" min="7" style="0" width="13"/>
    <col collapsed="false" customWidth="true" hidden="true" outlineLevel="0" max="12" min="9" style="0" width="13"/>
  </cols>
  <sheetData>
    <row r="1" customFormat="false" ht="19.7" hidden="false" customHeight="false" outlineLevel="0" collapsed="false">
      <c r="A1" s="1"/>
      <c r="B1" s="1"/>
      <c r="C1" s="2" t="s">
        <v>0</v>
      </c>
      <c r="D1" s="2"/>
      <c r="E1" s="2"/>
      <c r="F1" s="2"/>
      <c r="G1" s="2"/>
    </row>
    <row r="2" customFormat="false" ht="15" hidden="false" customHeight="false" outlineLevel="0" collapsed="false">
      <c r="A2" s="1"/>
      <c r="B2" s="1"/>
      <c r="C2" s="3" t="s">
        <v>1</v>
      </c>
      <c r="D2" s="3"/>
      <c r="E2" s="3"/>
      <c r="F2" s="3"/>
      <c r="G2" s="3"/>
    </row>
    <row r="3" customFormat="false" ht="15" hidden="false" customHeight="false" outlineLevel="0" collapsed="false">
      <c r="A3" s="1"/>
      <c r="B3" s="1"/>
      <c r="C3" s="3" t="s">
        <v>2</v>
      </c>
      <c r="D3" s="3"/>
      <c r="E3" s="3"/>
      <c r="F3" s="3"/>
      <c r="G3" s="3"/>
    </row>
    <row r="4" customFormat="false" ht="15" hidden="false" customHeight="false" outlineLevel="0" collapsed="false">
      <c r="A4" s="1"/>
      <c r="B4" s="1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7" t="s">
        <v>6</v>
      </c>
      <c r="B9" s="7"/>
      <c r="C9" s="7"/>
      <c r="D9" s="8" t="s">
        <v>7</v>
      </c>
      <c r="E9" s="8"/>
      <c r="F9" s="9" t="s">
        <v>8</v>
      </c>
      <c r="G9" s="9"/>
    </row>
    <row r="10" customFormat="false" ht="15" hidden="false" customHeight="false" outlineLevel="0" collapsed="false">
      <c r="A10" s="10" t="s">
        <v>9</v>
      </c>
      <c r="B10" s="10"/>
      <c r="C10" s="10"/>
      <c r="D10" s="8" t="s">
        <v>10</v>
      </c>
      <c r="E10" s="8"/>
      <c r="F10" s="9" t="s">
        <v>11</v>
      </c>
      <c r="G10" s="9"/>
    </row>
    <row r="11" customFormat="false" ht="15" hidden="false" customHeight="false" outlineLevel="0" collapsed="false">
      <c r="A11" s="10" t="s">
        <v>12</v>
      </c>
      <c r="B11" s="10"/>
      <c r="C11" s="10"/>
      <c r="D11" s="8" t="s">
        <v>13</v>
      </c>
      <c r="E11" s="8"/>
      <c r="F11" s="9" t="s">
        <v>14</v>
      </c>
      <c r="G11" s="9"/>
    </row>
    <row r="15" customFormat="false" ht="15" hidden="false" customHeight="false" outlineLevel="0" collapsed="false">
      <c r="A15" s="11" t="s">
        <v>15</v>
      </c>
      <c r="B15" s="12" t="s">
        <v>16</v>
      </c>
      <c r="C15" s="11" t="s">
        <v>17</v>
      </c>
      <c r="D15" s="11" t="s">
        <v>18</v>
      </c>
      <c r="E15" s="11" t="s">
        <v>19</v>
      </c>
      <c r="F15" s="13" t="s">
        <v>20</v>
      </c>
      <c r="G15" s="13" t="s">
        <v>21</v>
      </c>
    </row>
    <row r="16" customFormat="false" ht="15" hidden="false" customHeight="false" outlineLevel="0" collapsed="false">
      <c r="A16" s="14" t="n">
        <f aca="false">IF($B16="","",ROW()-15)</f>
        <v>1</v>
      </c>
      <c r="B16" s="15" t="s">
        <v>22</v>
      </c>
      <c r="C16" s="14" t="s">
        <v>23</v>
      </c>
      <c r="D16" s="14" t="s">
        <v>24</v>
      </c>
      <c r="E16" s="14" t="n">
        <v>12</v>
      </c>
      <c r="F16" s="16" t="n">
        <v>5200</v>
      </c>
      <c r="G16" s="16" t="n">
        <f aca="false">IF(OR($E16="",$F16=""),"",ROUND($E16*$F16,2))</f>
        <v>62400</v>
      </c>
    </row>
    <row r="17" customFormat="false" ht="15" hidden="false" customHeight="false" outlineLevel="0" collapsed="false">
      <c r="A17" s="14" t="n">
        <f aca="false">IF($B17="","",ROW()-15)</f>
        <v>2</v>
      </c>
      <c r="B17" s="15" t="s">
        <v>25</v>
      </c>
      <c r="C17" s="14" t="s">
        <v>23</v>
      </c>
      <c r="D17" s="14" t="s">
        <v>24</v>
      </c>
      <c r="E17" s="14" t="n">
        <v>18</v>
      </c>
      <c r="F17" s="16" t="n">
        <v>7800</v>
      </c>
      <c r="G17" s="16" t="n">
        <f aca="false">IF(OR($E17="",$F17=""),"",ROUND($E17*$F17,2))</f>
        <v>140400</v>
      </c>
    </row>
    <row r="18" customFormat="false" ht="15" hidden="false" customHeight="false" outlineLevel="0" collapsed="false">
      <c r="A18" s="14" t="n">
        <f aca="false">IF($B18="","",ROW()-15)</f>
        <v>3</v>
      </c>
      <c r="B18" s="15" t="s">
        <v>26</v>
      </c>
      <c r="C18" s="14" t="s">
        <v>23</v>
      </c>
      <c r="D18" s="14" t="s">
        <v>24</v>
      </c>
      <c r="E18" s="14" t="n">
        <v>34</v>
      </c>
      <c r="F18" s="16" t="n">
        <v>6100</v>
      </c>
      <c r="G18" s="16" t="n">
        <f aca="false">IF(OR($E18="",$F18=""),"",ROUND($E18*$F18,2))</f>
        <v>207400</v>
      </c>
    </row>
    <row r="19" customFormat="false" ht="15" hidden="false" customHeight="false" outlineLevel="0" collapsed="false">
      <c r="A19" s="14" t="n">
        <f aca="false">IF($B19="","",ROW()-15)</f>
        <v>4</v>
      </c>
      <c r="B19" s="15" t="s">
        <v>27</v>
      </c>
      <c r="C19" s="14" t="s">
        <v>28</v>
      </c>
      <c r="D19" s="14" t="s">
        <v>29</v>
      </c>
      <c r="E19" s="14" t="n">
        <v>420</v>
      </c>
      <c r="F19" s="16" t="n">
        <v>145</v>
      </c>
      <c r="G19" s="16" t="n">
        <f aca="false">IF(OR($E19="",$F19=""),"",ROUND($E19*$F19,2))</f>
        <v>60900</v>
      </c>
    </row>
    <row r="20" customFormat="false" ht="15" hidden="false" customHeight="false" outlineLevel="0" collapsed="false">
      <c r="A20" s="14" t="n">
        <f aca="false">IF($B20="","",ROW()-15)</f>
        <v>5</v>
      </c>
      <c r="B20" s="15" t="s">
        <v>30</v>
      </c>
      <c r="C20" s="14" t="s">
        <v>28</v>
      </c>
      <c r="D20" s="14" t="s">
        <v>29</v>
      </c>
      <c r="E20" s="14" t="n">
        <v>210</v>
      </c>
      <c r="F20" s="16" t="n">
        <v>220</v>
      </c>
      <c r="G20" s="16" t="n">
        <f aca="false">IF(OR($E20="",$F20=""),"",ROUND($E20*$F20,2))</f>
        <v>46200</v>
      </c>
    </row>
    <row r="21" customFormat="false" ht="15" hidden="false" customHeight="false" outlineLevel="0" collapsed="false">
      <c r="A21" s="14" t="str">
        <f aca="false">IF($B21="","",ROW()-15)</f>
        <v/>
      </c>
      <c r="B21" s="15"/>
      <c r="C21" s="14"/>
      <c r="D21" s="14"/>
      <c r="E21" s="14"/>
      <c r="F21" s="16"/>
      <c r="G21" s="16" t="str">
        <f aca="false">IF(OR($E21="",$F21=""),"",ROUND($E21*$F21,2))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5"/>
      <c r="C22" s="14"/>
      <c r="D22" s="14"/>
      <c r="E22" s="14"/>
      <c r="F22" s="16"/>
      <c r="G22" s="16" t="str">
        <f aca="false">IF(OR($E22="",$F22=""),"",ROUND($E22*$F22,2))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5"/>
      <c r="C23" s="14"/>
      <c r="D23" s="14"/>
      <c r="E23" s="14"/>
      <c r="F23" s="16"/>
      <c r="G23" s="16" t="str">
        <f aca="false">IF(OR($E23="",$F23=""),"",ROUND($E23*$F23,2))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5"/>
      <c r="C24" s="14"/>
      <c r="D24" s="14"/>
      <c r="E24" s="14"/>
      <c r="F24" s="16"/>
      <c r="G24" s="16" t="str">
        <f aca="false">IF(OR($E24="",$F24=""),"",ROUND($E24*$F24,2))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5"/>
      <c r="C25" s="14"/>
      <c r="D25" s="14"/>
      <c r="E25" s="14"/>
      <c r="F25" s="16"/>
      <c r="G25" s="16" t="str">
        <f aca="false">IF(OR($E25="",$F25=""),"",ROUND($E25*$F25,2))</f>
        <v/>
      </c>
    </row>
    <row r="27" customFormat="false" ht="15" hidden="false" customHeight="false" outlineLevel="0" collapsed="false">
      <c r="E27" s="17" t="s">
        <v>31</v>
      </c>
      <c r="F27" s="17"/>
      <c r="G27" s="18" t="n">
        <f aca="false">IF(COUNT(G16:INDEX($G:$G,ROW()-1))=0,"",SUMIFS(G16:INDEX($G:$G,ROW()-1),C16:INDEX($C:$C,ROW()-1),"M"))</f>
        <v>410200</v>
      </c>
      <c r="I27" s="19" t="n">
        <f aca="false">IF($G$33="",0,ROUND($G$33,2))</f>
        <v>610414</v>
      </c>
      <c r="J27" s="0" t="str">
        <f aca="false">MID(I28,1,2)</f>
        <v>00</v>
      </c>
      <c r="K27" s="0" t="str">
        <f aca="false">IF(J27="00","",IF(VALUE(J27)=0,"",IF(VALUE(J27)&lt;20,CHOOSE(VALUE(J27),"One","Two","Three","Four","Five","Six","Seven","Eight","Nine","Ten","Eleven","Twelve","Thirteen","Fourteen","Fifteen","Sixteen","Seventeen","Eighteen","Nineteen"),CHOOSE(INT(VALUE(J27)/10)-1,"Twenty","Thirty","Forty","Fifty","Sixty","Seventy","Eighty","Ninety")&amp;IF(MOD(VALUE(J27),10)=0,""," "&amp;CHOOSE(MOD(VALUE(J27),10),"One","Two","Three","Four","Five","Six","Seven","Eight","Nine"))))&amp;" Crore ")</f>
        <v/>
      </c>
      <c r="L27" s="0" t="str">
        <f aca="false">IF(I27=0,"",TRIM("Rupees "&amp;K27&amp;K28&amp;K29&amp;K30&amp;K31&amp;IF(I29&gt;0," and "&amp;IF(VALUE(I29)=0,"",IF(VALUE(I29)&lt;20,CHOOSE(VALUE(I29),"One","Two","Three","Four","Five","Six","Seven","Eight","Nine","Ten","Eleven","Twelve","Thirteen","Fourteen","Fifteen","Sixteen","Seventeen","Eighteen","Nineteen"),CHOOSE(INT(VALUE(I29)/10)-1,"Twenty","Thirty","Forty","Fifty","Sixty","Seventy","Eighty","Ninety")&amp;IF(MOD(VALUE(I29),10)=0,""," "&amp;CHOOSE(MOD(VALUE(I29),10),"One","Two","Three","Four","Five","Six","Seven","Eight","Nine"))))&amp;" Paise","")&amp;" Only"))</f>
        <v>Rupees Six Lakh Ten Thousand Four Hundred Fourteen Only</v>
      </c>
    </row>
    <row r="28" customFormat="false" ht="15" hidden="false" customHeight="false" outlineLevel="0" collapsed="false">
      <c r="E28" s="17" t="s">
        <v>32</v>
      </c>
      <c r="F28" s="17"/>
      <c r="G28" s="18" t="n">
        <f aca="false">IF(COUNT(G16:INDEX($G:$G,ROW()-2))=0,"",SUMIFS(G16:INDEX($G:$G,ROW()-2),C16:INDEX($C:$C,ROW()-2),"L"))</f>
        <v>107100</v>
      </c>
      <c r="I28" s="0" t="str">
        <f aca="false">TEXT(INT(I27),"000000000")</f>
        <v>000610414</v>
      </c>
      <c r="J28" s="0" t="str">
        <f aca="false">MID(I28,3,2)</f>
        <v>06</v>
      </c>
      <c r="K28" s="0" t="str">
        <f aca="false">IF(J28="00","",IF(VALUE(J28)=0,"",IF(VALUE(J28)&lt;20,CHOOSE(VALUE(J28),"One","Two","Three","Four","Five","Six","Seven","Eight","Nine","Ten","Eleven","Twelve","Thirteen","Fourteen","Fifteen","Sixteen","Seventeen","Eighteen","Nineteen"),CHOOSE(INT(VALUE(J28)/10)-1,"Twenty","Thirty","Forty","Fifty","Sixty","Seventy","Eighty","Ninety")&amp;IF(MOD(VALUE(J28),10)=0,""," "&amp;CHOOSE(MOD(VALUE(J28),10),"One","Two","Three","Four","Five","Six","Seven","Eight","Nine"))))&amp;" Lakh ")</f>
        <v>Six Lakh </v>
      </c>
    </row>
    <row r="29" customFormat="false" ht="15" hidden="false" customHeight="false" outlineLevel="0" collapsed="false">
      <c r="E29" s="20" t="s">
        <v>33</v>
      </c>
      <c r="F29" s="20"/>
      <c r="G29" s="21" t="n">
        <f aca="false">IF(COUNT(G16:INDEX($G:$G,ROW()-3))=0,"",SUM(G16:INDEX($G:$G,ROW()-3)))</f>
        <v>517300</v>
      </c>
      <c r="I29" s="19" t="n">
        <f aca="false">ROUND((I27-INT(I27))*100,0)</f>
        <v>0</v>
      </c>
      <c r="J29" s="0" t="str">
        <f aca="false">MID(I28,5,2)</f>
        <v>10</v>
      </c>
      <c r="K29" s="0" t="str">
        <f aca="false">IF(J29="00","",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Thousand ")</f>
        <v>Ten Thousand </v>
      </c>
    </row>
    <row r="30" customFormat="false" ht="15" hidden="false" customHeight="false" outlineLevel="0" collapsed="false">
      <c r="D30" s="22" t="n">
        <v>0.09</v>
      </c>
      <c r="E30" s="17" t="s">
        <v>34</v>
      </c>
      <c r="F30" s="17"/>
      <c r="G30" s="18" t="n">
        <f aca="false">IF(G29="","",ROUND(G29*D30,2))</f>
        <v>46557</v>
      </c>
      <c r="J30" s="0" t="str">
        <f aca="false">MID(I28,7,1)</f>
        <v>4</v>
      </c>
      <c r="K30" s="0" t="str">
        <f aca="false">IF(VALUE(J30)=0,"",CHOOSE(VALUE(J30),"One","Two","Three","Four","Five","Six","Seven","Eight","Nine")&amp;" Hundred ")</f>
        <v>Four Hundred </v>
      </c>
    </row>
    <row r="31" customFormat="false" ht="15" hidden="false" customHeight="false" outlineLevel="0" collapsed="false">
      <c r="D31" s="22" t="n">
        <v>0.09</v>
      </c>
      <c r="E31" s="17" t="s">
        <v>35</v>
      </c>
      <c r="F31" s="17"/>
      <c r="G31" s="18" t="n">
        <f aca="false">IF(G29="","",ROUND(G29*D31,2))</f>
        <v>46557</v>
      </c>
      <c r="J31" s="0" t="str">
        <f aca="false">MID(I28,8,2)</f>
        <v>14</v>
      </c>
      <c r="K31" s="0" t="str">
        <f aca="false">IF(VALUE(J31)=0,"",IF(VALUE(J31)&lt;20,CHOOSE(VALUE(J31),"One","Two","Three","Four","Five","Six","Seven","Eight","Nine","Ten","Eleven","Twelve","Thirteen","Fourteen","Fifteen","Sixteen","Seventeen","Eighteen","Nineteen"),CHOOSE(INT(VALUE(J31)/10)-1,"Twenty","Thirty","Forty","Fifty","Sixty","Seventy","Eighty","Ninety")&amp;IF(MOD(VALUE(J31),10)=0,""," "&amp;CHOOSE(MOD(VALUE(J31),10),"One","Two","Three","Four","Five","Six","Seven","Eight","Nine"))))</f>
        <v>Fourteen</v>
      </c>
    </row>
    <row r="32" customFormat="false" ht="15" hidden="false" customHeight="false" outlineLevel="0" collapsed="false">
      <c r="D32" s="22" t="n">
        <v>0</v>
      </c>
      <c r="E32" s="17" t="s">
        <v>36</v>
      </c>
      <c r="F32" s="17"/>
      <c r="G32" s="18" t="n">
        <f aca="false">IF(G29="","",ROUND(G29*D32,2))</f>
        <v>0</v>
      </c>
    </row>
    <row r="33" customFormat="false" ht="15" hidden="false" customHeight="false" outlineLevel="0" collapsed="false">
      <c r="E33" s="23" t="s">
        <v>37</v>
      </c>
      <c r="F33" s="23"/>
      <c r="G33" s="24" t="n">
        <f aca="false">IF(G29="","",ROUND(N(G29)+N(G30)+N(G31)+N(G32),2))</f>
        <v>610414</v>
      </c>
    </row>
    <row r="35" customFormat="false" ht="15" hidden="false" customHeight="false" outlineLevel="0" collapsed="false">
      <c r="A35" s="25" t="str">
        <f aca="false">IF(L27="","Amount in words: —","Amount in words: "&amp;L27)</f>
        <v>Amount in words: Rupees Six Lakh Ten Thousand Four Hundred Fourteen Only</v>
      </c>
      <c r="B35" s="25"/>
      <c r="C35" s="25"/>
      <c r="D35" s="25"/>
      <c r="E35" s="25"/>
      <c r="F35" s="25"/>
      <c r="G35" s="25"/>
    </row>
    <row r="37" customFormat="false" ht="15" hidden="false" customHeight="false" outlineLevel="0" collapsed="false">
      <c r="A37" s="6" t="s">
        <v>38</v>
      </c>
    </row>
    <row r="38" customFormat="false" ht="15" hidden="false" customHeight="false" outlineLevel="0" collapsed="false">
      <c r="A38" s="26" t="s">
        <v>39</v>
      </c>
      <c r="B38" s="26"/>
      <c r="C38" s="26"/>
      <c r="D38" s="26"/>
      <c r="E38" s="26"/>
    </row>
    <row r="39" customFormat="false" ht="15" hidden="false" customHeight="false" outlineLevel="0" collapsed="false">
      <c r="A39" s="26" t="s">
        <v>40</v>
      </c>
      <c r="B39" s="26"/>
      <c r="C39" s="26"/>
      <c r="D39" s="26"/>
      <c r="E39" s="26"/>
    </row>
    <row r="40" customFormat="false" ht="15" hidden="false" customHeight="false" outlineLevel="0" collapsed="false">
      <c r="A40" s="26" t="s">
        <v>41</v>
      </c>
      <c r="B40" s="26"/>
      <c r="C40" s="26"/>
      <c r="D40" s="26"/>
      <c r="E40" s="26"/>
    </row>
    <row r="43" customFormat="false" ht="15" hidden="false" customHeight="false" outlineLevel="0" collapsed="false">
      <c r="E43" s="27" t="s">
        <v>42</v>
      </c>
      <c r="F43" s="27"/>
      <c r="G43" s="27"/>
    </row>
    <row r="46" customFormat="false" ht="15" hidden="false" customHeight="false" outlineLevel="0" collapsed="false">
      <c r="A46" s="28" t="s">
        <v>43</v>
      </c>
      <c r="B46" s="28"/>
      <c r="C46" s="28"/>
      <c r="E46" s="28" t="s">
        <v>44</v>
      </c>
      <c r="F46" s="28"/>
      <c r="G46" s="28"/>
    </row>
    <row r="48" customFormat="false" ht="15" hidden="false" customHeight="false" outlineLevel="0" collapsed="false">
      <c r="A48" s="29" t="s">
        <v>45</v>
      </c>
      <c r="B48" s="29"/>
      <c r="C48" s="29"/>
      <c r="D48" s="29"/>
      <c r="E48" s="29"/>
      <c r="F48" s="29"/>
      <c r="G48" s="29"/>
    </row>
  </sheetData>
  <mergeCells count="30">
    <mergeCell ref="A1:B4"/>
    <mergeCell ref="C1:G1"/>
    <mergeCell ref="C2:G2"/>
    <mergeCell ref="C3:G3"/>
    <mergeCell ref="A6:G6"/>
    <mergeCell ref="A7:G7"/>
    <mergeCell ref="A9:C9"/>
    <mergeCell ref="D9:E9"/>
    <mergeCell ref="F9:G9"/>
    <mergeCell ref="A10:C10"/>
    <mergeCell ref="D10:E10"/>
    <mergeCell ref="F10:G10"/>
    <mergeCell ref="A11:C11"/>
    <mergeCell ref="D11:E11"/>
    <mergeCell ref="F11:G11"/>
    <mergeCell ref="E27:F27"/>
    <mergeCell ref="E28:F28"/>
    <mergeCell ref="E29:F29"/>
    <mergeCell ref="E30:F30"/>
    <mergeCell ref="E31:F31"/>
    <mergeCell ref="E32:F32"/>
    <mergeCell ref="E33:F33"/>
    <mergeCell ref="A35:G35"/>
    <mergeCell ref="A38:E38"/>
    <mergeCell ref="A39:E39"/>
    <mergeCell ref="A40:E40"/>
    <mergeCell ref="E43:G43"/>
    <mergeCell ref="A46:C46"/>
    <mergeCell ref="E46:G46"/>
    <mergeCell ref="A48:G48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48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34"/>
    <col collapsed="false" customWidth="true" hidden="false" outlineLevel="0" max="3" min="3" style="0" width="6"/>
    <col collapsed="false" customWidth="true" hidden="false" outlineLevel="0" max="5" min="4" style="0" width="8"/>
    <col collapsed="false" customWidth="true" hidden="false" outlineLevel="0" max="6" min="6" style="0" width="11"/>
    <col collapsed="false" customWidth="true" hidden="false" outlineLevel="0" max="7" min="7" style="0" width="13"/>
    <col collapsed="false" customWidth="true" hidden="true" outlineLevel="0" max="12" min="9" style="0" width="13"/>
  </cols>
  <sheetData>
    <row r="1" customFormat="false" ht="19.7" hidden="false" customHeight="false" outlineLevel="0" collapsed="false">
      <c r="A1" s="1"/>
      <c r="B1" s="1"/>
      <c r="C1" s="30" t="s">
        <v>46</v>
      </c>
      <c r="D1" s="30"/>
      <c r="E1" s="30"/>
      <c r="F1" s="30"/>
      <c r="G1" s="30"/>
    </row>
    <row r="2" customFormat="false" ht="15" hidden="false" customHeight="false" outlineLevel="0" collapsed="false">
      <c r="A2" s="1"/>
      <c r="B2" s="1"/>
      <c r="C2" s="31" t="s">
        <v>47</v>
      </c>
      <c r="D2" s="31"/>
      <c r="E2" s="31"/>
      <c r="F2" s="31"/>
      <c r="G2" s="31"/>
    </row>
    <row r="3" customFormat="false" ht="15" hidden="false" customHeight="false" outlineLevel="0" collapsed="false">
      <c r="A3" s="1"/>
      <c r="B3" s="1"/>
      <c r="C3" s="31" t="s">
        <v>48</v>
      </c>
      <c r="D3" s="31"/>
      <c r="E3" s="31"/>
      <c r="F3" s="31"/>
      <c r="G3" s="31"/>
    </row>
    <row r="4" customFormat="false" ht="15" hidden="false" customHeight="false" outlineLevel="0" collapsed="false">
      <c r="A4" s="1"/>
      <c r="B4" s="1"/>
      <c r="C4" s="32" t="s">
        <v>49</v>
      </c>
      <c r="D4" s="32"/>
      <c r="E4" s="32"/>
      <c r="F4" s="32"/>
      <c r="G4" s="32"/>
    </row>
    <row r="6" customFormat="false" ht="25.5" hidden="false" customHeight="true" outlineLevel="0" collapsed="false">
      <c r="A6" s="4" t="s">
        <v>3</v>
      </c>
      <c r="B6" s="4"/>
      <c r="C6" s="4"/>
      <c r="D6" s="4"/>
      <c r="E6" s="4"/>
      <c r="F6" s="4"/>
      <c r="G6" s="4"/>
    </row>
    <row r="7" customFormat="false" ht="15" hidden="false" customHeight="false" outlineLevel="0" collapsed="false">
      <c r="A7" s="5" t="s">
        <v>4</v>
      </c>
      <c r="B7" s="5"/>
      <c r="C7" s="5"/>
      <c r="D7" s="5"/>
      <c r="E7" s="5"/>
      <c r="F7" s="5"/>
      <c r="G7" s="5"/>
    </row>
    <row r="8" customFormat="false" ht="15" hidden="false" customHeight="false" outlineLevel="0" collapsed="false">
      <c r="A8" s="6" t="s">
        <v>5</v>
      </c>
    </row>
    <row r="9" customFormat="false" ht="15" hidden="false" customHeight="false" outlineLevel="0" collapsed="false">
      <c r="A9" s="33" t="s">
        <v>50</v>
      </c>
      <c r="B9" s="33"/>
      <c r="C9" s="33"/>
      <c r="D9" s="8" t="s">
        <v>7</v>
      </c>
      <c r="E9" s="8"/>
      <c r="F9" s="9"/>
      <c r="G9" s="9"/>
    </row>
    <row r="10" customFormat="false" ht="15" hidden="false" customHeight="false" outlineLevel="0" collapsed="false">
      <c r="A10" s="34" t="s">
        <v>51</v>
      </c>
      <c r="B10" s="34"/>
      <c r="C10" s="34"/>
      <c r="D10" s="8" t="s">
        <v>10</v>
      </c>
      <c r="E10" s="8"/>
      <c r="F10" s="9"/>
      <c r="G10" s="9"/>
    </row>
    <row r="11" customFormat="false" ht="15" hidden="false" customHeight="false" outlineLevel="0" collapsed="false">
      <c r="A11" s="34" t="s">
        <v>52</v>
      </c>
      <c r="B11" s="34"/>
      <c r="C11" s="34"/>
      <c r="D11" s="8" t="s">
        <v>13</v>
      </c>
      <c r="E11" s="8"/>
      <c r="F11" s="9"/>
      <c r="G11" s="9"/>
    </row>
    <row r="15" customFormat="false" ht="15" hidden="false" customHeight="false" outlineLevel="0" collapsed="false">
      <c r="A15" s="11" t="s">
        <v>15</v>
      </c>
      <c r="B15" s="12" t="s">
        <v>16</v>
      </c>
      <c r="C15" s="11" t="s">
        <v>17</v>
      </c>
      <c r="D15" s="11" t="s">
        <v>18</v>
      </c>
      <c r="E15" s="11" t="s">
        <v>19</v>
      </c>
      <c r="F15" s="13" t="s">
        <v>20</v>
      </c>
      <c r="G15" s="13" t="s">
        <v>21</v>
      </c>
    </row>
    <row r="16" customFormat="false" ht="15" hidden="false" customHeight="false" outlineLevel="0" collapsed="false">
      <c r="A16" s="14" t="str">
        <f aca="false">IF($B16="","",ROW()-15)</f>
        <v/>
      </c>
      <c r="B16" s="15"/>
      <c r="C16" s="14"/>
      <c r="D16" s="14"/>
      <c r="E16" s="14"/>
      <c r="F16" s="16"/>
      <c r="G16" s="16" t="str">
        <f aca="false">IF(OR($E16="",$F16=""),"",ROUND($E16*$F16,2))</f>
        <v/>
      </c>
    </row>
    <row r="17" customFormat="false" ht="15" hidden="false" customHeight="false" outlineLevel="0" collapsed="false">
      <c r="A17" s="14" t="str">
        <f aca="false">IF($B17="","",ROW()-15)</f>
        <v/>
      </c>
      <c r="B17" s="15"/>
      <c r="C17" s="14"/>
      <c r="D17" s="14"/>
      <c r="E17" s="14"/>
      <c r="F17" s="16"/>
      <c r="G17" s="16" t="str">
        <f aca="false">IF(OR($E17="",$F17=""),"",ROUND($E17*$F17,2))</f>
        <v/>
      </c>
    </row>
    <row r="18" customFormat="false" ht="15" hidden="false" customHeight="false" outlineLevel="0" collapsed="false">
      <c r="A18" s="14" t="str">
        <f aca="false">IF($B18="","",ROW()-15)</f>
        <v/>
      </c>
      <c r="B18" s="15"/>
      <c r="C18" s="14"/>
      <c r="D18" s="14"/>
      <c r="E18" s="14"/>
      <c r="F18" s="16"/>
      <c r="G18" s="16" t="str">
        <f aca="false">IF(OR($E18="",$F18=""),"",ROUND($E18*$F18,2))</f>
        <v/>
      </c>
    </row>
    <row r="19" customFormat="false" ht="15" hidden="false" customHeight="false" outlineLevel="0" collapsed="false">
      <c r="A19" s="14" t="str">
        <f aca="false">IF($B19="","",ROW()-15)</f>
        <v/>
      </c>
      <c r="B19" s="15"/>
      <c r="C19" s="14"/>
      <c r="D19" s="14"/>
      <c r="E19" s="14"/>
      <c r="F19" s="16"/>
      <c r="G19" s="16" t="str">
        <f aca="false">IF(OR($E19="",$F19=""),"",ROUND($E19*$F19,2))</f>
        <v/>
      </c>
    </row>
    <row r="20" customFormat="false" ht="15" hidden="false" customHeight="false" outlineLevel="0" collapsed="false">
      <c r="A20" s="14" t="str">
        <f aca="false">IF($B20="","",ROW()-15)</f>
        <v/>
      </c>
      <c r="B20" s="15"/>
      <c r="C20" s="14"/>
      <c r="D20" s="14"/>
      <c r="E20" s="14"/>
      <c r="F20" s="16"/>
      <c r="G20" s="16" t="str">
        <f aca="false">IF(OR($E20="",$F20=""),"",ROUND($E20*$F20,2))</f>
        <v/>
      </c>
    </row>
    <row r="21" customFormat="false" ht="15" hidden="false" customHeight="false" outlineLevel="0" collapsed="false">
      <c r="A21" s="14" t="str">
        <f aca="false">IF($B21="","",ROW()-15)</f>
        <v/>
      </c>
      <c r="B21" s="15"/>
      <c r="C21" s="14"/>
      <c r="D21" s="14"/>
      <c r="E21" s="14"/>
      <c r="F21" s="16"/>
      <c r="G21" s="16" t="str">
        <f aca="false">IF(OR($E21="",$F21=""),"",ROUND($E21*$F21,2))</f>
        <v/>
      </c>
    </row>
    <row r="22" customFormat="false" ht="15" hidden="false" customHeight="false" outlineLevel="0" collapsed="false">
      <c r="A22" s="14" t="str">
        <f aca="false">IF($B22="","",ROW()-15)</f>
        <v/>
      </c>
      <c r="B22" s="15"/>
      <c r="C22" s="14"/>
      <c r="D22" s="14"/>
      <c r="E22" s="14"/>
      <c r="F22" s="16"/>
      <c r="G22" s="16" t="str">
        <f aca="false">IF(OR($E22="",$F22=""),"",ROUND($E22*$F22,2))</f>
        <v/>
      </c>
    </row>
    <row r="23" customFormat="false" ht="15" hidden="false" customHeight="false" outlineLevel="0" collapsed="false">
      <c r="A23" s="14" t="str">
        <f aca="false">IF($B23="","",ROW()-15)</f>
        <v/>
      </c>
      <c r="B23" s="15"/>
      <c r="C23" s="14"/>
      <c r="D23" s="14"/>
      <c r="E23" s="14"/>
      <c r="F23" s="16"/>
      <c r="G23" s="16" t="str">
        <f aca="false">IF(OR($E23="",$F23=""),"",ROUND($E23*$F23,2))</f>
        <v/>
      </c>
    </row>
    <row r="24" customFormat="false" ht="15" hidden="false" customHeight="false" outlineLevel="0" collapsed="false">
      <c r="A24" s="14" t="str">
        <f aca="false">IF($B24="","",ROW()-15)</f>
        <v/>
      </c>
      <c r="B24" s="15"/>
      <c r="C24" s="14"/>
      <c r="D24" s="14"/>
      <c r="E24" s="14"/>
      <c r="F24" s="16"/>
      <c r="G24" s="16" t="str">
        <f aca="false">IF(OR($E24="",$F24=""),"",ROUND($E24*$F24,2))</f>
        <v/>
      </c>
    </row>
    <row r="25" customFormat="false" ht="15" hidden="false" customHeight="false" outlineLevel="0" collapsed="false">
      <c r="A25" s="14" t="str">
        <f aca="false">IF($B25="","",ROW()-15)</f>
        <v/>
      </c>
      <c r="B25" s="15"/>
      <c r="C25" s="14"/>
      <c r="D25" s="14"/>
      <c r="E25" s="14"/>
      <c r="F25" s="16"/>
      <c r="G25" s="16" t="str">
        <f aca="false">IF(OR($E25="",$F25=""),"",ROUND($E25*$F25,2))</f>
        <v/>
      </c>
    </row>
    <row r="27" customFormat="false" ht="15" hidden="false" customHeight="false" outlineLevel="0" collapsed="false">
      <c r="E27" s="17" t="s">
        <v>31</v>
      </c>
      <c r="F27" s="17"/>
      <c r="G27" s="18" t="str">
        <f aca="false">IF(COUNT(G16:INDEX($G:$G,ROW()-1))=0,"",SUMIFS(G16:INDEX($G:$G,ROW()-1),C16:INDEX($C:$C,ROW()-1),"M"))</f>
        <v/>
      </c>
      <c r="I27" s="19" t="n">
        <f aca="false">IF($G$33="",0,ROUND($G$33,2))</f>
        <v>0</v>
      </c>
      <c r="J27" s="0" t="str">
        <f aca="false">MID(I28,1,2)</f>
        <v>00</v>
      </c>
      <c r="K27" s="0" t="str">
        <f aca="false">IF(J27="00","",IF(VALUE(J27)=0,"",IF(VALUE(J27)&lt;20,CHOOSE(VALUE(J27),"One","Two","Three","Four","Five","Six","Seven","Eight","Nine","Ten","Eleven","Twelve","Thirteen","Fourteen","Fifteen","Sixteen","Seventeen","Eighteen","Nineteen"),CHOOSE(INT(VALUE(J27)/10)-1,"Twenty","Thirty","Forty","Fifty","Sixty","Seventy","Eighty","Ninety")&amp;IF(MOD(VALUE(J27),10)=0,""," "&amp;CHOOSE(MOD(VALUE(J27),10),"One","Two","Three","Four","Five","Six","Seven","Eight","Nine"))))&amp;" Crore ")</f>
        <v/>
      </c>
      <c r="L27" s="0" t="str">
        <f aca="false">IF(I27=0,"",TRIM("Rupees "&amp;K27&amp;K28&amp;K29&amp;K30&amp;K31&amp;IF(I29&gt;0," and "&amp;IF(VALUE(I29)=0,"",IF(VALUE(I29)&lt;20,CHOOSE(VALUE(I29),"One","Two","Three","Four","Five","Six","Seven","Eight","Nine","Ten","Eleven","Twelve","Thirteen","Fourteen","Fifteen","Sixteen","Seventeen","Eighteen","Nineteen"),CHOOSE(INT(VALUE(I29)/10)-1,"Twenty","Thirty","Forty","Fifty","Sixty","Seventy","Eighty","Ninety")&amp;IF(MOD(VALUE(I29),10)=0,""," "&amp;CHOOSE(MOD(VALUE(I29),10),"One","Two","Three","Four","Five","Six","Seven","Eight","Nine"))))&amp;" Paise","")&amp;" Only"))</f>
        <v/>
      </c>
    </row>
    <row r="28" customFormat="false" ht="15" hidden="false" customHeight="false" outlineLevel="0" collapsed="false">
      <c r="E28" s="17" t="s">
        <v>32</v>
      </c>
      <c r="F28" s="17"/>
      <c r="G28" s="18" t="str">
        <f aca="false">IF(COUNT(G16:INDEX($G:$G,ROW()-2))=0,"",SUMIFS(G16:INDEX($G:$G,ROW()-2),C16:INDEX($C:$C,ROW()-2),"L"))</f>
        <v/>
      </c>
      <c r="I28" s="0" t="str">
        <f aca="false">TEXT(INT(I27),"000000000")</f>
        <v>000000000</v>
      </c>
      <c r="J28" s="0" t="str">
        <f aca="false">MID(I28,3,2)</f>
        <v>00</v>
      </c>
      <c r="K28" s="0" t="str">
        <f aca="false">IF(J28="00","",IF(VALUE(J28)=0,"",IF(VALUE(J28)&lt;20,CHOOSE(VALUE(J28),"One","Two","Three","Four","Five","Six","Seven","Eight","Nine","Ten","Eleven","Twelve","Thirteen","Fourteen","Fifteen","Sixteen","Seventeen","Eighteen","Nineteen"),CHOOSE(INT(VALUE(J28)/10)-1,"Twenty","Thirty","Forty","Fifty","Sixty","Seventy","Eighty","Ninety")&amp;IF(MOD(VALUE(J28),10)=0,""," "&amp;CHOOSE(MOD(VALUE(J28),10),"One","Two","Three","Four","Five","Six","Seven","Eight","Nine"))))&amp;" Lakh ")</f>
        <v/>
      </c>
    </row>
    <row r="29" customFormat="false" ht="15" hidden="false" customHeight="false" outlineLevel="0" collapsed="false">
      <c r="E29" s="20" t="s">
        <v>33</v>
      </c>
      <c r="F29" s="20"/>
      <c r="G29" s="21" t="str">
        <f aca="false">IF(COUNT(G16:INDEX($G:$G,ROW()-3))=0,"",SUM(G16:INDEX($G:$G,ROW()-3)))</f>
        <v/>
      </c>
      <c r="I29" s="19" t="n">
        <f aca="false">ROUND((I27-INT(I27))*100,0)</f>
        <v>0</v>
      </c>
      <c r="J29" s="0" t="str">
        <f aca="false">MID(I28,5,2)</f>
        <v>00</v>
      </c>
      <c r="K29" s="0" t="str">
        <f aca="false">IF(J29="00","",IF(VALUE(J29)=0,"",IF(VALUE(J29)&lt;20,CHOOSE(VALUE(J29),"One","Two","Three","Four","Five","Six","Seven","Eight","Nine","Ten","Eleven","Twelve","Thirteen","Fourteen","Fifteen","Sixteen","Seventeen","Eighteen","Nineteen"),CHOOSE(INT(VALUE(J29)/10)-1,"Twenty","Thirty","Forty","Fifty","Sixty","Seventy","Eighty","Ninety")&amp;IF(MOD(VALUE(J29),10)=0,""," "&amp;CHOOSE(MOD(VALUE(J29),10),"One","Two","Three","Four","Five","Six","Seven","Eight","Nine"))))&amp;" Thousand ")</f>
        <v/>
      </c>
    </row>
    <row r="30" customFormat="false" ht="15" hidden="false" customHeight="false" outlineLevel="0" collapsed="false">
      <c r="D30" s="22" t="n">
        <v>0.09</v>
      </c>
      <c r="E30" s="17" t="s">
        <v>34</v>
      </c>
      <c r="F30" s="17"/>
      <c r="G30" s="18" t="str">
        <f aca="false">IF(G29="","",ROUND(G29*D30,2))</f>
        <v/>
      </c>
      <c r="J30" s="0" t="str">
        <f aca="false">MID(I28,7,1)</f>
        <v>0</v>
      </c>
      <c r="K30" s="0" t="str">
        <f aca="false">IF(VALUE(J30)=0,"",CHOOSE(VALUE(J30),"One","Two","Three","Four","Five","Six","Seven","Eight","Nine")&amp;" Hundred ")</f>
        <v/>
      </c>
    </row>
    <row r="31" customFormat="false" ht="15" hidden="false" customHeight="false" outlineLevel="0" collapsed="false">
      <c r="D31" s="22" t="n">
        <v>0.09</v>
      </c>
      <c r="E31" s="17" t="s">
        <v>35</v>
      </c>
      <c r="F31" s="17"/>
      <c r="G31" s="18" t="str">
        <f aca="false">IF(G29="","",ROUND(G29*D31,2))</f>
        <v/>
      </c>
      <c r="J31" s="0" t="str">
        <f aca="false">MID(I28,8,2)</f>
        <v>00</v>
      </c>
      <c r="K31" s="0" t="str">
        <f aca="false">IF(VALUE(J31)=0,"",IF(VALUE(J31)&lt;20,CHOOSE(VALUE(J31),"One","Two","Three","Four","Five","Six","Seven","Eight","Nine","Ten","Eleven","Twelve","Thirteen","Fourteen","Fifteen","Sixteen","Seventeen","Eighteen","Nineteen"),CHOOSE(INT(VALUE(J31)/10)-1,"Twenty","Thirty","Forty","Fifty","Sixty","Seventy","Eighty","Ninety")&amp;IF(MOD(VALUE(J31),10)=0,""," "&amp;CHOOSE(MOD(VALUE(J31),10),"One","Two","Three","Four","Five","Six","Seven","Eight","Nine"))))</f>
        <v/>
      </c>
    </row>
    <row r="32" customFormat="false" ht="15" hidden="false" customHeight="false" outlineLevel="0" collapsed="false">
      <c r="D32" s="22" t="n">
        <v>0</v>
      </c>
      <c r="E32" s="17" t="s">
        <v>36</v>
      </c>
      <c r="F32" s="17"/>
      <c r="G32" s="18" t="str">
        <f aca="false">IF(G29="","",ROUND(G29*D32,2))</f>
        <v/>
      </c>
    </row>
    <row r="33" customFormat="false" ht="15" hidden="false" customHeight="false" outlineLevel="0" collapsed="false">
      <c r="E33" s="23" t="s">
        <v>37</v>
      </c>
      <c r="F33" s="23"/>
      <c r="G33" s="24" t="str">
        <f aca="false">IF(G29="","",ROUND(N(G29)+N(G30)+N(G31)+N(G32),2))</f>
        <v/>
      </c>
    </row>
    <row r="35" customFormat="false" ht="15" hidden="false" customHeight="false" outlineLevel="0" collapsed="false">
      <c r="A35" s="25" t="str">
        <f aca="false">IF(L27="","Amount in words: —","Amount in words: "&amp;L27)</f>
        <v>Amount in words: —</v>
      </c>
      <c r="B35" s="25"/>
      <c r="C35" s="25"/>
      <c r="D35" s="25"/>
      <c r="E35" s="25"/>
      <c r="F35" s="25"/>
      <c r="G35" s="25"/>
    </row>
    <row r="37" customFormat="false" ht="15" hidden="false" customHeight="false" outlineLevel="0" collapsed="false">
      <c r="A37" s="6" t="s">
        <v>38</v>
      </c>
    </row>
    <row r="38" customFormat="false" ht="15" hidden="false" customHeight="false" outlineLevel="0" collapsed="false">
      <c r="A38" s="26" t="s">
        <v>53</v>
      </c>
      <c r="B38" s="26"/>
      <c r="C38" s="26"/>
      <c r="D38" s="26"/>
      <c r="E38" s="26"/>
    </row>
    <row r="39" customFormat="false" ht="15" hidden="false" customHeight="false" outlineLevel="0" collapsed="false">
      <c r="A39" s="26" t="s">
        <v>54</v>
      </c>
      <c r="B39" s="26"/>
      <c r="C39" s="26"/>
      <c r="D39" s="26"/>
      <c r="E39" s="26"/>
    </row>
    <row r="40" customFormat="false" ht="15" hidden="false" customHeight="false" outlineLevel="0" collapsed="false">
      <c r="A40" s="26" t="s">
        <v>55</v>
      </c>
      <c r="B40" s="26"/>
      <c r="C40" s="26"/>
      <c r="D40" s="26"/>
      <c r="E40" s="26"/>
    </row>
    <row r="43" customFormat="false" ht="15" hidden="false" customHeight="false" outlineLevel="0" collapsed="false">
      <c r="E43" s="27" t="s">
        <v>56</v>
      </c>
      <c r="F43" s="27"/>
      <c r="G43" s="27"/>
    </row>
    <row r="46" customFormat="false" ht="15" hidden="false" customHeight="false" outlineLevel="0" collapsed="false">
      <c r="A46" s="28" t="s">
        <v>43</v>
      </c>
      <c r="B46" s="28"/>
      <c r="C46" s="28"/>
      <c r="E46" s="28" t="s">
        <v>44</v>
      </c>
      <c r="F46" s="28"/>
      <c r="G46" s="28"/>
    </row>
    <row r="48" customFormat="false" ht="15" hidden="false" customHeight="false" outlineLevel="0" collapsed="false">
      <c r="A48" s="29" t="s">
        <v>45</v>
      </c>
      <c r="B48" s="29"/>
      <c r="C48" s="29"/>
      <c r="D48" s="29"/>
      <c r="E48" s="29"/>
      <c r="F48" s="29"/>
      <c r="G48" s="29"/>
    </row>
  </sheetData>
  <mergeCells count="31">
    <mergeCell ref="A1:B4"/>
    <mergeCell ref="C1:G1"/>
    <mergeCell ref="C2:G2"/>
    <mergeCell ref="C3:G3"/>
    <mergeCell ref="C4:G4"/>
    <mergeCell ref="A6:G6"/>
    <mergeCell ref="A7:G7"/>
    <mergeCell ref="A9:C9"/>
    <mergeCell ref="D9:E9"/>
    <mergeCell ref="F9:G9"/>
    <mergeCell ref="A10:C10"/>
    <mergeCell ref="D10:E10"/>
    <mergeCell ref="F10:G10"/>
    <mergeCell ref="A11:C11"/>
    <mergeCell ref="D11:E11"/>
    <mergeCell ref="F11:G11"/>
    <mergeCell ref="E27:F27"/>
    <mergeCell ref="E28:F28"/>
    <mergeCell ref="E29:F29"/>
    <mergeCell ref="E30:F30"/>
    <mergeCell ref="E31:F31"/>
    <mergeCell ref="E32:F32"/>
    <mergeCell ref="E33:F33"/>
    <mergeCell ref="A35:G35"/>
    <mergeCell ref="A38:E38"/>
    <mergeCell ref="A39:E39"/>
    <mergeCell ref="A40:E40"/>
    <mergeCell ref="E43:G43"/>
    <mergeCell ref="A46:C46"/>
    <mergeCell ref="E46:G46"/>
    <mergeCell ref="A48:G48"/>
  </mergeCells>
  <printOptions headings="false" gridLines="false" gridLinesSet="true" horizontalCentered="false" verticalCentered="false"/>
  <pageMargins left="0.5" right="0.5" top="0.55" bottom="0.55" header="0.511811023622047" footer="0.511811023622047"/>
  <pageSetup paperSize="9" scale="100" fitToWidth="1" fitToHeight="0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  <tableParts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7.35" hidden="false" customHeight="false" outlineLevel="0" collapsed="false">
      <c r="B2" s="35" t="s">
        <v>57</v>
      </c>
    </row>
    <row r="4" customFormat="false" ht="15" hidden="false" customHeight="false" outlineLevel="0" collapsed="false">
      <c r="B4" s="36" t="s">
        <v>58</v>
      </c>
    </row>
    <row r="5" customFormat="false" ht="15" hidden="false" customHeight="false" outlineLevel="0" collapsed="false">
      <c r="B5" s="36" t="s">
        <v>59</v>
      </c>
    </row>
    <row r="6" customFormat="false" ht="15" hidden="false" customHeight="false" outlineLevel="0" collapsed="false">
      <c r="B6" s="36" t="s">
        <v>60</v>
      </c>
    </row>
    <row r="7" customFormat="false" ht="15" hidden="false" customHeight="false" outlineLevel="0" collapsed="false">
      <c r="B7" s="36" t="s">
        <v>61</v>
      </c>
    </row>
    <row r="9" customFormat="false" ht="15" hidden="false" customHeight="false" outlineLevel="0" collapsed="false">
      <c r="B9" s="37" t="s">
        <v>45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2026-08-16T09:04:08Z</dcterms:created>
  <dc:creator>openpyxl</dc:creator>
  <dc:description/>
  <dc:language>en-US</dc:language>
  <cp:lastModifiedBy/>
  <dcterms:modified xsi:type="dcterms:W3CDTF">2026-08-16T09:04:09Z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